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20" windowWidth="19420" windowHeight="11020" tabRatio="657"/>
  </bookViews>
  <sheets>
    <sheet name="Maelekezo-Miliki" sheetId="5" r:id="rId1"/>
    <sheet name="Orodha ua uhakiki wa Miliki" sheetId="1" r:id="rId2"/>
    <sheet name="Ripoti ya Miliki" sheetId="2" r:id="rId3"/>
    <sheet name="Maelekezo-Kilimo cha mkataba" sheetId="10" r:id="rId4"/>
    <sheet name="OUKIM" sheetId="6" r:id="rId5"/>
    <sheet name="Ripoti ya kilimo cha mkataba" sheetId="7" r:id="rId6"/>
    <sheet name="DropDowns" sheetId="3" state="hidden" r:id="rId7"/>
  </sheets>
  <definedNames>
    <definedName name="_xlnm._FilterDatabase" localSheetId="5" hidden="1">'Ripoti ya kilimo cha mkataba'!$C$4:$G$4</definedName>
    <definedName name="_xlnm._FilterDatabase" localSheetId="2" hidden="1">'Ripoti ya Miliki'!$C$4:$G$4</definedName>
    <definedName name="_xlnm.Print_Titles" localSheetId="1">'Orodha ua uhakiki wa Miliki'!$1:$3</definedName>
    <definedName name="_xlnm.Print_Titles" localSheetId="4">OUKIM!$1:$3</definedName>
    <definedName name="_xlnm.Print_Titles" localSheetId="5">'Ripoti ya kilimo cha mkataba'!$1:$4</definedName>
    <definedName name="_xlnm.Print_Titles" localSheetId="2">'Ripoti ya Miliki'!$1:$4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179" i="1" l="1"/>
  <c r="I180" i="1"/>
  <c r="I181" i="1"/>
  <c r="I182" i="1"/>
  <c r="I184" i="1"/>
  <c r="I185" i="1"/>
  <c r="I186" i="1"/>
  <c r="I187" i="1"/>
  <c r="I188" i="1"/>
  <c r="I190" i="1"/>
  <c r="I191" i="1"/>
  <c r="I192" i="1"/>
  <c r="I193" i="1"/>
  <c r="I194" i="1"/>
  <c r="I195" i="1"/>
  <c r="I196" i="1"/>
  <c r="I198" i="1"/>
  <c r="I199" i="1"/>
  <c r="I200" i="1"/>
  <c r="I178" i="1"/>
  <c r="I149" i="1"/>
  <c r="I150" i="1"/>
  <c r="I151" i="1"/>
  <c r="I152" i="1"/>
  <c r="I153" i="1"/>
  <c r="I156" i="1"/>
  <c r="I157" i="1"/>
  <c r="I158" i="1"/>
  <c r="I159" i="1"/>
  <c r="I160" i="1"/>
  <c r="I161" i="1"/>
  <c r="I163" i="1"/>
  <c r="I164" i="1"/>
  <c r="I165" i="1"/>
  <c r="I166" i="1"/>
  <c r="I168" i="1"/>
  <c r="I169" i="1"/>
  <c r="I170" i="1"/>
  <c r="I171" i="1"/>
  <c r="I172" i="1"/>
  <c r="I148" i="1"/>
  <c r="I125" i="1"/>
  <c r="I127" i="1"/>
  <c r="I128" i="1"/>
  <c r="I129" i="1"/>
  <c r="I130" i="1"/>
  <c r="I131" i="1"/>
  <c r="I132" i="1"/>
  <c r="I133" i="1"/>
  <c r="I134" i="1"/>
  <c r="I135" i="1"/>
  <c r="I137" i="1"/>
  <c r="I138" i="1"/>
  <c r="I139" i="1"/>
  <c r="I140" i="1"/>
  <c r="I142" i="1"/>
  <c r="I123" i="1"/>
  <c r="I102" i="1"/>
  <c r="I103" i="1"/>
  <c r="I104" i="1"/>
  <c r="I106" i="1"/>
  <c r="I107" i="1"/>
  <c r="I109" i="1"/>
  <c r="I110" i="1"/>
  <c r="I111" i="1"/>
  <c r="I113" i="1"/>
  <c r="I114" i="1"/>
  <c r="I115" i="1"/>
  <c r="I116" i="1"/>
  <c r="I117" i="1"/>
  <c r="I100" i="1"/>
  <c r="I88" i="1"/>
  <c r="I90" i="1"/>
  <c r="I91" i="1"/>
  <c r="I92" i="1"/>
  <c r="I60" i="1"/>
  <c r="I62" i="1"/>
  <c r="I64" i="1"/>
  <c r="I65" i="1"/>
  <c r="I66" i="1"/>
  <c r="I68" i="1"/>
  <c r="I70" i="1"/>
  <c r="I71" i="1"/>
  <c r="I72" i="1"/>
  <c r="I73" i="1"/>
  <c r="I74" i="1"/>
  <c r="I75" i="1"/>
  <c r="I76" i="1"/>
  <c r="I77" i="1"/>
  <c r="I79" i="1"/>
  <c r="I80" i="1"/>
  <c r="I81" i="1"/>
  <c r="I58" i="1"/>
  <c r="I30" i="1"/>
  <c r="I31" i="1"/>
  <c r="I32" i="1"/>
  <c r="I35" i="1"/>
  <c r="I36" i="1"/>
  <c r="I38" i="1"/>
  <c r="I39" i="1"/>
  <c r="I40" i="1"/>
  <c r="I41" i="1"/>
  <c r="I42" i="1"/>
  <c r="I43" i="1"/>
  <c r="I44" i="1"/>
  <c r="I46" i="1"/>
  <c r="I47" i="1"/>
  <c r="I48" i="1"/>
  <c r="I49" i="1"/>
  <c r="I50" i="1"/>
  <c r="I28" i="1"/>
  <c r="I13" i="1"/>
  <c r="I14" i="1"/>
  <c r="I15" i="1"/>
  <c r="I18" i="1"/>
  <c r="I19" i="1"/>
  <c r="I121" i="6"/>
  <c r="I122" i="6"/>
  <c r="I123" i="6"/>
  <c r="I124" i="6"/>
  <c r="I126" i="6"/>
  <c r="I128" i="6"/>
  <c r="I129" i="6"/>
  <c r="I130" i="6"/>
  <c r="I131" i="6"/>
  <c r="I132" i="6"/>
  <c r="I134" i="6"/>
  <c r="I135" i="6"/>
  <c r="I136" i="6"/>
  <c r="I137" i="6"/>
  <c r="I139" i="6"/>
  <c r="I120" i="6"/>
  <c r="I97" i="6"/>
  <c r="I98" i="6"/>
  <c r="I100" i="6"/>
  <c r="I101" i="6"/>
  <c r="I103" i="6"/>
  <c r="I104" i="6"/>
  <c r="I105" i="6"/>
  <c r="I106" i="6"/>
  <c r="I108" i="6"/>
  <c r="I109" i="6"/>
  <c r="I110" i="6"/>
  <c r="I112" i="6"/>
  <c r="I113" i="6"/>
  <c r="I114" i="6"/>
  <c r="I96" i="6"/>
  <c r="I84" i="6"/>
  <c r="I86" i="6"/>
  <c r="I87" i="6"/>
  <c r="I88" i="6"/>
  <c r="I89" i="6"/>
  <c r="I55" i="6"/>
  <c r="I57" i="6"/>
  <c r="I58" i="6"/>
  <c r="I59" i="6"/>
  <c r="I60" i="6"/>
  <c r="I61" i="6"/>
  <c r="I63" i="6"/>
  <c r="I65" i="6"/>
  <c r="I66" i="6"/>
  <c r="I67" i="6"/>
  <c r="I68" i="6"/>
  <c r="I69" i="6"/>
  <c r="I70" i="6"/>
  <c r="I71" i="6"/>
  <c r="I72" i="6"/>
  <c r="I73" i="6"/>
  <c r="I74" i="6"/>
  <c r="I75" i="6"/>
  <c r="I77" i="6"/>
  <c r="I25" i="6"/>
  <c r="I26" i="6"/>
  <c r="I27" i="6"/>
  <c r="I29" i="6"/>
  <c r="I30" i="6"/>
  <c r="I31" i="6"/>
  <c r="I33" i="6"/>
  <c r="I34" i="6"/>
  <c r="I35" i="6"/>
  <c r="I36" i="6"/>
  <c r="I37" i="6"/>
  <c r="I38" i="6"/>
  <c r="I39" i="6"/>
  <c r="I41" i="6"/>
  <c r="I42" i="6"/>
  <c r="I43" i="6"/>
  <c r="I44" i="6"/>
  <c r="I45" i="6"/>
  <c r="I46" i="6"/>
  <c r="I48" i="6"/>
  <c r="I23" i="6"/>
  <c r="I13" i="6"/>
  <c r="I14" i="6"/>
  <c r="I15" i="6"/>
  <c r="D201" i="1" l="1"/>
  <c r="I201" i="1" s="1"/>
  <c r="D197" i="1"/>
  <c r="I197" i="1" s="1"/>
  <c r="D193" i="1"/>
  <c r="D189" i="1"/>
  <c r="I189" i="1" s="1"/>
  <c r="D179" i="1"/>
  <c r="D180" i="1"/>
  <c r="D181" i="1"/>
  <c r="D182" i="1"/>
  <c r="D183" i="1"/>
  <c r="I183" i="1" s="1"/>
  <c r="D184" i="1"/>
  <c r="D185" i="1"/>
  <c r="D178" i="1"/>
  <c r="D167" i="1"/>
  <c r="I167" i="1" s="1"/>
  <c r="D168" i="1"/>
  <c r="D169" i="1"/>
  <c r="D170" i="1"/>
  <c r="D171" i="1"/>
  <c r="D172" i="1"/>
  <c r="D166" i="1"/>
  <c r="D162" i="1"/>
  <c r="I162" i="1" s="1"/>
  <c r="D161" i="1"/>
  <c r="D155" i="1"/>
  <c r="I155" i="1" s="1"/>
  <c r="D156" i="1"/>
  <c r="D157" i="1"/>
  <c r="D154" i="1"/>
  <c r="I154" i="1" s="1"/>
  <c r="D149" i="1"/>
  <c r="D150" i="1"/>
  <c r="D148" i="1"/>
  <c r="D142" i="1"/>
  <c r="D141" i="1"/>
  <c r="I141" i="1" s="1"/>
  <c r="D136" i="1"/>
  <c r="I136" i="1" s="1"/>
  <c r="D137" i="1"/>
  <c r="D135" i="1"/>
  <c r="D124" i="1"/>
  <c r="I124" i="1" s="1"/>
  <c r="D125" i="1"/>
  <c r="D126" i="1"/>
  <c r="I126" i="1" s="1"/>
  <c r="D127" i="1"/>
  <c r="D128" i="1"/>
  <c r="D129" i="1"/>
  <c r="D130" i="1"/>
  <c r="D131" i="1"/>
  <c r="D123" i="1"/>
  <c r="D101" i="1"/>
  <c r="I101" i="1" s="1"/>
  <c r="D102" i="1"/>
  <c r="D103" i="1"/>
  <c r="D104" i="1"/>
  <c r="D105" i="1"/>
  <c r="I105" i="1" s="1"/>
  <c r="D106" i="1"/>
  <c r="D107" i="1"/>
  <c r="D108" i="1"/>
  <c r="I108" i="1" s="1"/>
  <c r="D109" i="1"/>
  <c r="D110" i="1"/>
  <c r="D111" i="1"/>
  <c r="D112" i="1"/>
  <c r="I112" i="1" s="1"/>
  <c r="D113" i="1"/>
  <c r="D114" i="1"/>
  <c r="D115" i="1"/>
  <c r="D116" i="1"/>
  <c r="D117" i="1"/>
  <c r="D100" i="1"/>
  <c r="D88" i="1"/>
  <c r="D89" i="1"/>
  <c r="I89" i="1" s="1"/>
  <c r="D90" i="1"/>
  <c r="D91" i="1"/>
  <c r="D92" i="1"/>
  <c r="D93" i="1"/>
  <c r="I93" i="1" s="1"/>
  <c r="D94" i="1"/>
  <c r="I94" i="1" s="1"/>
  <c r="D87" i="1"/>
  <c r="I87" i="1" s="1"/>
  <c r="D75" i="1"/>
  <c r="D76" i="1"/>
  <c r="D77" i="1"/>
  <c r="D78" i="1"/>
  <c r="I78" i="1" s="1"/>
  <c r="D79" i="1"/>
  <c r="D80" i="1"/>
  <c r="D81" i="1"/>
  <c r="D74" i="1"/>
  <c r="D59" i="1"/>
  <c r="I59" i="1" s="1"/>
  <c r="D60" i="1"/>
  <c r="D61" i="1"/>
  <c r="I61" i="1" s="1"/>
  <c r="D62" i="1"/>
  <c r="D63" i="1"/>
  <c r="I63" i="1" s="1"/>
  <c r="D64" i="1"/>
  <c r="D65" i="1"/>
  <c r="D66" i="1"/>
  <c r="D67" i="1"/>
  <c r="I67" i="1" s="1"/>
  <c r="D68" i="1"/>
  <c r="D69" i="1"/>
  <c r="I69" i="1" s="1"/>
  <c r="D70" i="1"/>
  <c r="D58" i="1"/>
  <c r="D51" i="1"/>
  <c r="I51" i="1" s="1"/>
  <c r="D52" i="1"/>
  <c r="I52" i="1" s="1"/>
  <c r="D50" i="1"/>
  <c r="D44" i="1"/>
  <c r="D45" i="1"/>
  <c r="I45" i="1" s="1"/>
  <c r="D46" i="1"/>
  <c r="D43" i="1"/>
  <c r="D37" i="1"/>
  <c r="I37" i="1" s="1"/>
  <c r="D38" i="1"/>
  <c r="D39" i="1"/>
  <c r="D29" i="1"/>
  <c r="I29" i="1" s="1"/>
  <c r="D30" i="1"/>
  <c r="D31" i="1"/>
  <c r="D32" i="1"/>
  <c r="D33" i="1"/>
  <c r="I33" i="1" s="1"/>
  <c r="D34" i="1"/>
  <c r="I34" i="1" s="1"/>
  <c r="D35" i="1"/>
  <c r="D36" i="1"/>
  <c r="D28" i="1"/>
  <c r="D17" i="1"/>
  <c r="I17" i="1" s="1"/>
  <c r="D18" i="1"/>
  <c r="D19" i="1"/>
  <c r="D20" i="1"/>
  <c r="I20" i="1" s="1"/>
  <c r="D21" i="1"/>
  <c r="I21" i="1" s="1"/>
  <c r="D22" i="1"/>
  <c r="I22" i="1" s="1"/>
  <c r="D16" i="1"/>
  <c r="I16" i="1" s="1"/>
  <c r="D8" i="1"/>
  <c r="I8" i="1" s="1"/>
  <c r="D9" i="1"/>
  <c r="I9" i="1" s="1"/>
  <c r="D10" i="1"/>
  <c r="I10" i="1" s="1"/>
  <c r="D11" i="1"/>
  <c r="I11" i="1" s="1"/>
  <c r="D12" i="1"/>
  <c r="I12" i="1" s="1"/>
  <c r="D13" i="1"/>
  <c r="D14" i="1"/>
  <c r="D15" i="1"/>
  <c r="D23" i="1"/>
  <c r="D24" i="1"/>
  <c r="D26" i="1"/>
  <c r="D27" i="1"/>
  <c r="D40" i="1"/>
  <c r="D41" i="1"/>
  <c r="D42" i="1"/>
  <c r="D47" i="1"/>
  <c r="D48" i="1"/>
  <c r="D49" i="1"/>
  <c r="D53" i="1"/>
  <c r="D54" i="1"/>
  <c r="D56" i="1"/>
  <c r="D57" i="1"/>
  <c r="D71" i="1"/>
  <c r="D72" i="1"/>
  <c r="D73" i="1"/>
  <c r="D7" i="1"/>
  <c r="I7" i="1" s="1"/>
  <c r="D7" i="6"/>
  <c r="I7" i="6" s="1"/>
  <c r="D8" i="6"/>
  <c r="I8" i="6" s="1"/>
  <c r="D9" i="6"/>
  <c r="I9" i="6" s="1"/>
  <c r="D10" i="6"/>
  <c r="I10" i="6" s="1"/>
  <c r="D11" i="6"/>
  <c r="I11" i="6" s="1"/>
  <c r="D12" i="6"/>
  <c r="I12" i="6" s="1"/>
  <c r="B8" i="2" l="1"/>
  <c r="C8" i="2" s="1"/>
  <c r="B12" i="2"/>
  <c r="C12" i="2" s="1"/>
  <c r="B9" i="2"/>
  <c r="C9" i="2" s="1"/>
  <c r="B13" i="2"/>
  <c r="C13" i="2" s="1"/>
  <c r="B7" i="2"/>
  <c r="C7" i="2" s="1"/>
  <c r="B15" i="2"/>
  <c r="C15" i="2" s="1"/>
  <c r="B19" i="2"/>
  <c r="C19" i="2" s="1"/>
  <c r="B23" i="2"/>
  <c r="C23" i="2" s="1"/>
  <c r="B27" i="2"/>
  <c r="C27" i="2" s="1"/>
  <c r="B31" i="2"/>
  <c r="C31" i="2" s="1"/>
  <c r="B35" i="2"/>
  <c r="C35" i="2" s="1"/>
  <c r="B39" i="2"/>
  <c r="C39" i="2" s="1"/>
  <c r="B43" i="2"/>
  <c r="C43" i="2" s="1"/>
  <c r="B47" i="2"/>
  <c r="C47" i="2" s="1"/>
  <c r="B51" i="2"/>
  <c r="C51" i="2" s="1"/>
  <c r="B55" i="2"/>
  <c r="C55" i="2" s="1"/>
  <c r="B59" i="2"/>
  <c r="C59" i="2" s="1"/>
  <c r="B63" i="2"/>
  <c r="C63" i="2" s="1"/>
  <c r="B67" i="2"/>
  <c r="C67" i="2" s="1"/>
  <c r="B71" i="2"/>
  <c r="C71" i="2" s="1"/>
  <c r="B75" i="2"/>
  <c r="C75" i="2" s="1"/>
  <c r="B79" i="2"/>
  <c r="C79" i="2" s="1"/>
  <c r="B83" i="2"/>
  <c r="C83" i="2" s="1"/>
  <c r="B87" i="2"/>
  <c r="C87" i="2" s="1"/>
  <c r="B91" i="2"/>
  <c r="C91" i="2" s="1"/>
  <c r="B95" i="2"/>
  <c r="C95" i="2" s="1"/>
  <c r="B99" i="2"/>
  <c r="C99" i="2" s="1"/>
  <c r="B103" i="2"/>
  <c r="B107" i="2"/>
  <c r="B111" i="2"/>
  <c r="B115" i="2"/>
  <c r="B119" i="2"/>
  <c r="B123" i="2"/>
  <c r="B127" i="2"/>
  <c r="B131" i="2"/>
  <c r="B135" i="2"/>
  <c r="B139" i="2"/>
  <c r="B143" i="2"/>
  <c r="B147" i="2"/>
  <c r="B151" i="2"/>
  <c r="B155" i="2"/>
  <c r="B159" i="2"/>
  <c r="B163" i="2"/>
  <c r="B167" i="2"/>
  <c r="B171" i="2"/>
  <c r="B175" i="2"/>
  <c r="B179" i="2"/>
  <c r="B183" i="2"/>
  <c r="B187" i="2"/>
  <c r="B191" i="2"/>
  <c r="B195" i="2"/>
  <c r="B199" i="2"/>
  <c r="B105" i="2"/>
  <c r="B117" i="2"/>
  <c r="B129" i="2"/>
  <c r="B145" i="2"/>
  <c r="B157" i="2"/>
  <c r="B165" i="2"/>
  <c r="B177" i="2"/>
  <c r="B189" i="2"/>
  <c r="B154" i="2"/>
  <c r="B170" i="2"/>
  <c r="B186" i="2"/>
  <c r="B10" i="2"/>
  <c r="C10" i="2" s="1"/>
  <c r="B16" i="2"/>
  <c r="C16" i="2" s="1"/>
  <c r="B20" i="2"/>
  <c r="C20" i="2" s="1"/>
  <c r="B24" i="2"/>
  <c r="C24" i="2" s="1"/>
  <c r="B28" i="2"/>
  <c r="C28" i="2" s="1"/>
  <c r="B32" i="2"/>
  <c r="C32" i="2" s="1"/>
  <c r="B36" i="2"/>
  <c r="C36" i="2" s="1"/>
  <c r="B40" i="2"/>
  <c r="C40" i="2" s="1"/>
  <c r="B44" i="2"/>
  <c r="C44" i="2" s="1"/>
  <c r="B48" i="2"/>
  <c r="C48" i="2" s="1"/>
  <c r="B52" i="2"/>
  <c r="C52" i="2" s="1"/>
  <c r="B56" i="2"/>
  <c r="C56" i="2" s="1"/>
  <c r="B60" i="2"/>
  <c r="C60" i="2" s="1"/>
  <c r="B64" i="2"/>
  <c r="C64" i="2" s="1"/>
  <c r="B68" i="2"/>
  <c r="C68" i="2" s="1"/>
  <c r="B72" i="2"/>
  <c r="C72" i="2" s="1"/>
  <c r="B76" i="2"/>
  <c r="C76" i="2" s="1"/>
  <c r="B80" i="2"/>
  <c r="C80" i="2" s="1"/>
  <c r="B84" i="2"/>
  <c r="C84" i="2" s="1"/>
  <c r="B88" i="2"/>
  <c r="C88" i="2" s="1"/>
  <c r="B92" i="2"/>
  <c r="C92" i="2" s="1"/>
  <c r="B96" i="2"/>
  <c r="C96" i="2" s="1"/>
  <c r="B100" i="2"/>
  <c r="C100" i="2" s="1"/>
  <c r="B104" i="2"/>
  <c r="B108" i="2"/>
  <c r="B112" i="2"/>
  <c r="B116" i="2"/>
  <c r="B120" i="2"/>
  <c r="B124" i="2"/>
  <c r="B128" i="2"/>
  <c r="B132" i="2"/>
  <c r="B136" i="2"/>
  <c r="B140" i="2"/>
  <c r="B144" i="2"/>
  <c r="B148" i="2"/>
  <c r="B152" i="2"/>
  <c r="B156" i="2"/>
  <c r="B160" i="2"/>
  <c r="B164" i="2"/>
  <c r="B168" i="2"/>
  <c r="B172" i="2"/>
  <c r="B176" i="2"/>
  <c r="B180" i="2"/>
  <c r="B184" i="2"/>
  <c r="B188" i="2"/>
  <c r="B192" i="2"/>
  <c r="B196" i="2"/>
  <c r="B200" i="2"/>
  <c r="B101" i="2"/>
  <c r="B113" i="2"/>
  <c r="B125" i="2"/>
  <c r="B137" i="2"/>
  <c r="B153" i="2"/>
  <c r="B169" i="2"/>
  <c r="B181" i="2"/>
  <c r="B197" i="2"/>
  <c r="B162" i="2"/>
  <c r="B178" i="2"/>
  <c r="B194" i="2"/>
  <c r="B11" i="2"/>
  <c r="C11" i="2" s="1"/>
  <c r="B17" i="2"/>
  <c r="C17" i="2" s="1"/>
  <c r="B21" i="2"/>
  <c r="C21" i="2" s="1"/>
  <c r="B25" i="2"/>
  <c r="C25" i="2" s="1"/>
  <c r="B29" i="2"/>
  <c r="C29" i="2" s="1"/>
  <c r="B33" i="2"/>
  <c r="C33" i="2" s="1"/>
  <c r="B37" i="2"/>
  <c r="C37" i="2" s="1"/>
  <c r="B41" i="2"/>
  <c r="C41" i="2" s="1"/>
  <c r="B45" i="2"/>
  <c r="C45" i="2" s="1"/>
  <c r="B49" i="2"/>
  <c r="C49" i="2" s="1"/>
  <c r="B53" i="2"/>
  <c r="C53" i="2" s="1"/>
  <c r="B57" i="2"/>
  <c r="C57" i="2" s="1"/>
  <c r="B61" i="2"/>
  <c r="C61" i="2" s="1"/>
  <c r="B65" i="2"/>
  <c r="C65" i="2" s="1"/>
  <c r="B69" i="2"/>
  <c r="C69" i="2" s="1"/>
  <c r="B73" i="2"/>
  <c r="C73" i="2" s="1"/>
  <c r="B77" i="2"/>
  <c r="C77" i="2" s="1"/>
  <c r="B81" i="2"/>
  <c r="C81" i="2" s="1"/>
  <c r="B85" i="2"/>
  <c r="C85" i="2" s="1"/>
  <c r="B89" i="2"/>
  <c r="C89" i="2" s="1"/>
  <c r="B93" i="2"/>
  <c r="C93" i="2" s="1"/>
  <c r="B97" i="2"/>
  <c r="C97" i="2" s="1"/>
  <c r="B109" i="2"/>
  <c r="B121" i="2"/>
  <c r="B133" i="2"/>
  <c r="B141" i="2"/>
  <c r="B149" i="2"/>
  <c r="B161" i="2"/>
  <c r="B173" i="2"/>
  <c r="B185" i="2"/>
  <c r="B193" i="2"/>
  <c r="B158" i="2"/>
  <c r="B174" i="2"/>
  <c r="B190" i="2"/>
  <c r="B6" i="2"/>
  <c r="C6" i="2" s="1"/>
  <c r="B14" i="2"/>
  <c r="C14" i="2" s="1"/>
  <c r="B18" i="2"/>
  <c r="C18" i="2" s="1"/>
  <c r="B22" i="2"/>
  <c r="C22" i="2" s="1"/>
  <c r="B26" i="2"/>
  <c r="C26" i="2" s="1"/>
  <c r="B30" i="2"/>
  <c r="C30" i="2" s="1"/>
  <c r="B34" i="2"/>
  <c r="C34" i="2" s="1"/>
  <c r="B38" i="2"/>
  <c r="C38" i="2" s="1"/>
  <c r="B42" i="2"/>
  <c r="C42" i="2" s="1"/>
  <c r="B46" i="2"/>
  <c r="C46" i="2" s="1"/>
  <c r="B50" i="2"/>
  <c r="C50" i="2" s="1"/>
  <c r="B54" i="2"/>
  <c r="C54" i="2" s="1"/>
  <c r="B58" i="2"/>
  <c r="C58" i="2" s="1"/>
  <c r="B62" i="2"/>
  <c r="C62" i="2" s="1"/>
  <c r="B66" i="2"/>
  <c r="C66" i="2" s="1"/>
  <c r="B70" i="2"/>
  <c r="C70" i="2" s="1"/>
  <c r="B74" i="2"/>
  <c r="C74" i="2" s="1"/>
  <c r="B78" i="2"/>
  <c r="C78" i="2" s="1"/>
  <c r="B82" i="2"/>
  <c r="C82" i="2" s="1"/>
  <c r="B86" i="2"/>
  <c r="C86" i="2" s="1"/>
  <c r="B90" i="2"/>
  <c r="C90" i="2" s="1"/>
  <c r="B94" i="2"/>
  <c r="C94" i="2" s="1"/>
  <c r="B98" i="2"/>
  <c r="C98" i="2" s="1"/>
  <c r="B102" i="2"/>
  <c r="B106" i="2"/>
  <c r="B110" i="2"/>
  <c r="B114" i="2"/>
  <c r="B118" i="2"/>
  <c r="B122" i="2"/>
  <c r="B126" i="2"/>
  <c r="B130" i="2"/>
  <c r="B134" i="2"/>
  <c r="B138" i="2"/>
  <c r="B142" i="2"/>
  <c r="B146" i="2"/>
  <c r="B150" i="2"/>
  <c r="B166" i="2"/>
  <c r="B182" i="2"/>
  <c r="B198" i="2"/>
  <c r="D55" i="1"/>
  <c r="D25" i="1"/>
  <c r="H138" i="2" l="1"/>
  <c r="D138" i="2"/>
  <c r="J138" i="2"/>
  <c r="E138" i="2"/>
  <c r="F138" i="2"/>
  <c r="C138" i="2"/>
  <c r="H106" i="2"/>
  <c r="D106" i="2"/>
  <c r="J106" i="2"/>
  <c r="E106" i="2"/>
  <c r="F106" i="2"/>
  <c r="C106" i="2"/>
  <c r="H118" i="2"/>
  <c r="D118" i="2"/>
  <c r="J118" i="2"/>
  <c r="E118" i="2"/>
  <c r="C118" i="2"/>
  <c r="F118" i="2"/>
  <c r="H102" i="2"/>
  <c r="D102" i="2"/>
  <c r="J102" i="2"/>
  <c r="E102" i="2"/>
  <c r="F102" i="2"/>
  <c r="C102" i="2"/>
  <c r="E190" i="2"/>
  <c r="F190" i="2"/>
  <c r="D190" i="2"/>
  <c r="C190" i="2"/>
  <c r="H190" i="2"/>
  <c r="J190" i="2"/>
  <c r="F185" i="2"/>
  <c r="H185" i="2"/>
  <c r="D185" i="2"/>
  <c r="J185" i="2"/>
  <c r="C185" i="2"/>
  <c r="E185" i="2"/>
  <c r="D141" i="2"/>
  <c r="J141" i="2"/>
  <c r="E141" i="2"/>
  <c r="F141" i="2"/>
  <c r="H141" i="2"/>
  <c r="C141" i="2"/>
  <c r="H162" i="2"/>
  <c r="D162" i="2"/>
  <c r="J162" i="2"/>
  <c r="E162" i="2"/>
  <c r="F162" i="2"/>
  <c r="C162" i="2"/>
  <c r="D153" i="2"/>
  <c r="J153" i="2"/>
  <c r="E153" i="2"/>
  <c r="F153" i="2"/>
  <c r="H153" i="2"/>
  <c r="C153" i="2"/>
  <c r="D101" i="2"/>
  <c r="J101" i="2"/>
  <c r="E101" i="2"/>
  <c r="F101" i="2"/>
  <c r="H101" i="2"/>
  <c r="C101" i="2"/>
  <c r="C188" i="2"/>
  <c r="H188" i="2"/>
  <c r="D188" i="2"/>
  <c r="J188" i="2"/>
  <c r="E188" i="2"/>
  <c r="F188" i="2"/>
  <c r="C172" i="2"/>
  <c r="H172" i="2"/>
  <c r="D172" i="2"/>
  <c r="J172" i="2"/>
  <c r="E172" i="2"/>
  <c r="F172" i="2"/>
  <c r="C156" i="2"/>
  <c r="E156" i="2"/>
  <c r="F156" i="2"/>
  <c r="D156" i="2"/>
  <c r="H156" i="2"/>
  <c r="J156" i="2"/>
  <c r="C140" i="2"/>
  <c r="E140" i="2"/>
  <c r="F140" i="2"/>
  <c r="D140" i="2"/>
  <c r="H140" i="2"/>
  <c r="J140" i="2"/>
  <c r="C124" i="2"/>
  <c r="E124" i="2"/>
  <c r="F124" i="2"/>
  <c r="D124" i="2"/>
  <c r="H124" i="2"/>
  <c r="J124" i="2"/>
  <c r="C108" i="2"/>
  <c r="E108" i="2"/>
  <c r="F108" i="2"/>
  <c r="D108" i="2"/>
  <c r="H108" i="2"/>
  <c r="J108" i="2"/>
  <c r="F189" i="2"/>
  <c r="H189" i="2"/>
  <c r="D189" i="2"/>
  <c r="J189" i="2"/>
  <c r="E189" i="2"/>
  <c r="C189" i="2"/>
  <c r="D145" i="2"/>
  <c r="J145" i="2"/>
  <c r="E145" i="2"/>
  <c r="F145" i="2"/>
  <c r="C145" i="2"/>
  <c r="H145" i="2"/>
  <c r="D199" i="2"/>
  <c r="J199" i="2"/>
  <c r="E199" i="2"/>
  <c r="H199" i="2"/>
  <c r="F199" i="2"/>
  <c r="C199" i="2"/>
  <c r="D183" i="2"/>
  <c r="J183" i="2"/>
  <c r="E183" i="2"/>
  <c r="F183" i="2"/>
  <c r="H183" i="2"/>
  <c r="C183" i="2"/>
  <c r="F167" i="2"/>
  <c r="H167" i="2"/>
  <c r="D167" i="2"/>
  <c r="E167" i="2"/>
  <c r="J167" i="2"/>
  <c r="C167" i="2"/>
  <c r="F151" i="2"/>
  <c r="H151" i="2"/>
  <c r="D151" i="2"/>
  <c r="E151" i="2"/>
  <c r="J151" i="2"/>
  <c r="C151" i="2"/>
  <c r="F135" i="2"/>
  <c r="H135" i="2"/>
  <c r="D135" i="2"/>
  <c r="E135" i="2"/>
  <c r="J135" i="2"/>
  <c r="C135" i="2"/>
  <c r="F119" i="2"/>
  <c r="H119" i="2"/>
  <c r="D119" i="2"/>
  <c r="E119" i="2"/>
  <c r="J119" i="2"/>
  <c r="C119" i="2"/>
  <c r="F103" i="2"/>
  <c r="H103" i="2"/>
  <c r="D103" i="2"/>
  <c r="E103" i="2"/>
  <c r="J103" i="2"/>
  <c r="C103" i="2"/>
  <c r="E182" i="2"/>
  <c r="F182" i="2"/>
  <c r="H182" i="2"/>
  <c r="C182" i="2"/>
  <c r="D182" i="2"/>
  <c r="J182" i="2"/>
  <c r="H122" i="2"/>
  <c r="D122" i="2"/>
  <c r="J122" i="2"/>
  <c r="E122" i="2"/>
  <c r="F122" i="2"/>
  <c r="C122" i="2"/>
  <c r="H150" i="2"/>
  <c r="D150" i="2"/>
  <c r="J150" i="2"/>
  <c r="E150" i="2"/>
  <c r="C150" i="2"/>
  <c r="F150" i="2"/>
  <c r="H134" i="2"/>
  <c r="D134" i="2"/>
  <c r="J134" i="2"/>
  <c r="E134" i="2"/>
  <c r="F134" i="2"/>
  <c r="C134" i="2"/>
  <c r="E198" i="2"/>
  <c r="F198" i="2"/>
  <c r="D198" i="2"/>
  <c r="C198" i="2"/>
  <c r="H198" i="2"/>
  <c r="J198" i="2"/>
  <c r="H146" i="2"/>
  <c r="D146" i="2"/>
  <c r="J146" i="2"/>
  <c r="E146" i="2"/>
  <c r="F146" i="2"/>
  <c r="C146" i="2"/>
  <c r="H130" i="2"/>
  <c r="D130" i="2"/>
  <c r="J130" i="2"/>
  <c r="E130" i="2"/>
  <c r="F130" i="2"/>
  <c r="C130" i="2"/>
  <c r="H114" i="2"/>
  <c r="D114" i="2"/>
  <c r="J114" i="2"/>
  <c r="E114" i="2"/>
  <c r="F114" i="2"/>
  <c r="C114" i="2"/>
  <c r="E174" i="2"/>
  <c r="F174" i="2"/>
  <c r="H174" i="2"/>
  <c r="D174" i="2"/>
  <c r="C174" i="2"/>
  <c r="J174" i="2"/>
  <c r="F173" i="2"/>
  <c r="H173" i="2"/>
  <c r="D173" i="2"/>
  <c r="J173" i="2"/>
  <c r="E173" i="2"/>
  <c r="C173" i="2"/>
  <c r="D133" i="2"/>
  <c r="J133" i="2"/>
  <c r="E133" i="2"/>
  <c r="F133" i="2"/>
  <c r="H133" i="2"/>
  <c r="C133" i="2"/>
  <c r="F197" i="2"/>
  <c r="H197" i="2"/>
  <c r="D197" i="2"/>
  <c r="C197" i="2"/>
  <c r="E197" i="2"/>
  <c r="J197" i="2"/>
  <c r="D137" i="2"/>
  <c r="J137" i="2"/>
  <c r="E137" i="2"/>
  <c r="F137" i="2"/>
  <c r="C137" i="2"/>
  <c r="H137" i="2"/>
  <c r="C200" i="2"/>
  <c r="H200" i="2"/>
  <c r="D200" i="2"/>
  <c r="J200" i="2"/>
  <c r="E200" i="2"/>
  <c r="F200" i="2"/>
  <c r="C184" i="2"/>
  <c r="H184" i="2"/>
  <c r="D184" i="2"/>
  <c r="J184" i="2"/>
  <c r="E184" i="2"/>
  <c r="F184" i="2"/>
  <c r="C168" i="2"/>
  <c r="E168" i="2"/>
  <c r="F168" i="2"/>
  <c r="H168" i="2"/>
  <c r="J168" i="2"/>
  <c r="D168" i="2"/>
  <c r="C152" i="2"/>
  <c r="E152" i="2"/>
  <c r="F152" i="2"/>
  <c r="H152" i="2"/>
  <c r="J152" i="2"/>
  <c r="D152" i="2"/>
  <c r="C136" i="2"/>
  <c r="E136" i="2"/>
  <c r="F136" i="2"/>
  <c r="H136" i="2"/>
  <c r="J136" i="2"/>
  <c r="D136" i="2"/>
  <c r="C120" i="2"/>
  <c r="E120" i="2"/>
  <c r="F120" i="2"/>
  <c r="H120" i="2"/>
  <c r="J120" i="2"/>
  <c r="D120" i="2"/>
  <c r="C104" i="2"/>
  <c r="E104" i="2"/>
  <c r="F104" i="2"/>
  <c r="H104" i="2"/>
  <c r="J104" i="2"/>
  <c r="D104" i="2"/>
  <c r="E186" i="2"/>
  <c r="F186" i="2"/>
  <c r="H186" i="2"/>
  <c r="J186" i="2"/>
  <c r="C186" i="2"/>
  <c r="D186" i="2"/>
  <c r="F177" i="2"/>
  <c r="H177" i="2"/>
  <c r="D177" i="2"/>
  <c r="J177" i="2"/>
  <c r="E177" i="2"/>
  <c r="C177" i="2"/>
  <c r="D129" i="2"/>
  <c r="J129" i="2"/>
  <c r="E129" i="2"/>
  <c r="F129" i="2"/>
  <c r="C129" i="2"/>
  <c r="H129" i="2"/>
  <c r="D195" i="2"/>
  <c r="J195" i="2"/>
  <c r="E195" i="2"/>
  <c r="C195" i="2"/>
  <c r="F195" i="2"/>
  <c r="H195" i="2"/>
  <c r="D179" i="2"/>
  <c r="J179" i="2"/>
  <c r="E179" i="2"/>
  <c r="F179" i="2"/>
  <c r="C179" i="2"/>
  <c r="H179" i="2"/>
  <c r="F163" i="2"/>
  <c r="H163" i="2"/>
  <c r="J163" i="2"/>
  <c r="D163" i="2"/>
  <c r="C163" i="2"/>
  <c r="E163" i="2"/>
  <c r="F147" i="2"/>
  <c r="H147" i="2"/>
  <c r="J147" i="2"/>
  <c r="D147" i="2"/>
  <c r="E147" i="2"/>
  <c r="C147" i="2"/>
  <c r="F131" i="2"/>
  <c r="H131" i="2"/>
  <c r="J131" i="2"/>
  <c r="D131" i="2"/>
  <c r="C131" i="2"/>
  <c r="E131" i="2"/>
  <c r="F115" i="2"/>
  <c r="H115" i="2"/>
  <c r="J115" i="2"/>
  <c r="D115" i="2"/>
  <c r="E115" i="2"/>
  <c r="C115" i="2"/>
  <c r="H142" i="2"/>
  <c r="D142" i="2"/>
  <c r="J142" i="2"/>
  <c r="E142" i="2"/>
  <c r="C142" i="2"/>
  <c r="F142" i="2"/>
  <c r="H126" i="2"/>
  <c r="D126" i="2"/>
  <c r="J126" i="2"/>
  <c r="E126" i="2"/>
  <c r="C126" i="2"/>
  <c r="F126" i="2"/>
  <c r="H110" i="2"/>
  <c r="D110" i="2"/>
  <c r="J110" i="2"/>
  <c r="E110" i="2"/>
  <c r="C110" i="2"/>
  <c r="F110" i="2"/>
  <c r="H158" i="2"/>
  <c r="D158" i="2"/>
  <c r="J158" i="2"/>
  <c r="E158" i="2"/>
  <c r="C158" i="2"/>
  <c r="F158" i="2"/>
  <c r="D161" i="2"/>
  <c r="J161" i="2"/>
  <c r="E161" i="2"/>
  <c r="F161" i="2"/>
  <c r="C161" i="2"/>
  <c r="H161" i="2"/>
  <c r="D121" i="2"/>
  <c r="J121" i="2"/>
  <c r="E121" i="2"/>
  <c r="F121" i="2"/>
  <c r="H121" i="2"/>
  <c r="C121" i="2"/>
  <c r="E194" i="2"/>
  <c r="F194" i="2"/>
  <c r="J194" i="2"/>
  <c r="D194" i="2"/>
  <c r="H194" i="2"/>
  <c r="C194" i="2"/>
  <c r="F181" i="2"/>
  <c r="H181" i="2"/>
  <c r="D181" i="2"/>
  <c r="J181" i="2"/>
  <c r="E181" i="2"/>
  <c r="C181" i="2"/>
  <c r="D125" i="2"/>
  <c r="J125" i="2"/>
  <c r="E125" i="2"/>
  <c r="F125" i="2"/>
  <c r="H125" i="2"/>
  <c r="C125" i="2"/>
  <c r="C196" i="2"/>
  <c r="H196" i="2"/>
  <c r="D196" i="2"/>
  <c r="J196" i="2"/>
  <c r="F196" i="2"/>
  <c r="E196" i="2"/>
  <c r="C180" i="2"/>
  <c r="H180" i="2"/>
  <c r="D180" i="2"/>
  <c r="J180" i="2"/>
  <c r="E180" i="2"/>
  <c r="F180" i="2"/>
  <c r="C164" i="2"/>
  <c r="E164" i="2"/>
  <c r="F164" i="2"/>
  <c r="D164" i="2"/>
  <c r="H164" i="2"/>
  <c r="J164" i="2"/>
  <c r="C148" i="2"/>
  <c r="E148" i="2"/>
  <c r="F148" i="2"/>
  <c r="D148" i="2"/>
  <c r="H148" i="2"/>
  <c r="J148" i="2"/>
  <c r="C132" i="2"/>
  <c r="E132" i="2"/>
  <c r="F132" i="2"/>
  <c r="D132" i="2"/>
  <c r="H132" i="2"/>
  <c r="J132" i="2"/>
  <c r="C116" i="2"/>
  <c r="E116" i="2"/>
  <c r="F116" i="2"/>
  <c r="D116" i="2"/>
  <c r="H116" i="2"/>
  <c r="J116" i="2"/>
  <c r="E170" i="2"/>
  <c r="F170" i="2"/>
  <c r="H170" i="2"/>
  <c r="J170" i="2"/>
  <c r="C170" i="2"/>
  <c r="D170" i="2"/>
  <c r="D165" i="2"/>
  <c r="J165" i="2"/>
  <c r="E165" i="2"/>
  <c r="F165" i="2"/>
  <c r="H165" i="2"/>
  <c r="C165" i="2"/>
  <c r="D117" i="2"/>
  <c r="J117" i="2"/>
  <c r="E117" i="2"/>
  <c r="F117" i="2"/>
  <c r="H117" i="2"/>
  <c r="C117" i="2"/>
  <c r="D191" i="2"/>
  <c r="J191" i="2"/>
  <c r="E191" i="2"/>
  <c r="H191" i="2"/>
  <c r="C191" i="2"/>
  <c r="F191" i="2"/>
  <c r="D175" i="2"/>
  <c r="J175" i="2"/>
  <c r="E175" i="2"/>
  <c r="F175" i="2"/>
  <c r="C175" i="2"/>
  <c r="H175" i="2"/>
  <c r="F159" i="2"/>
  <c r="H159" i="2"/>
  <c r="D159" i="2"/>
  <c r="E159" i="2"/>
  <c r="J159" i="2"/>
  <c r="C159" i="2"/>
  <c r="F143" i="2"/>
  <c r="H143" i="2"/>
  <c r="D143" i="2"/>
  <c r="E143" i="2"/>
  <c r="J143" i="2"/>
  <c r="C143" i="2"/>
  <c r="F127" i="2"/>
  <c r="H127" i="2"/>
  <c r="D127" i="2"/>
  <c r="E127" i="2"/>
  <c r="J127" i="2"/>
  <c r="C127" i="2"/>
  <c r="F111" i="2"/>
  <c r="H111" i="2"/>
  <c r="D111" i="2"/>
  <c r="E111" i="2"/>
  <c r="J111" i="2"/>
  <c r="C111" i="2"/>
  <c r="H166" i="2"/>
  <c r="D166" i="2"/>
  <c r="J166" i="2"/>
  <c r="E166" i="2"/>
  <c r="F166" i="2"/>
  <c r="C166" i="2"/>
  <c r="F193" i="2"/>
  <c r="H193" i="2"/>
  <c r="E193" i="2"/>
  <c r="C193" i="2"/>
  <c r="J193" i="2"/>
  <c r="D193" i="2"/>
  <c r="D149" i="2"/>
  <c r="J149" i="2"/>
  <c r="E149" i="2"/>
  <c r="F149" i="2"/>
  <c r="H149" i="2"/>
  <c r="C149" i="2"/>
  <c r="D109" i="2"/>
  <c r="J109" i="2"/>
  <c r="E109" i="2"/>
  <c r="F109" i="2"/>
  <c r="H109" i="2"/>
  <c r="C109" i="2"/>
  <c r="E178" i="2"/>
  <c r="F178" i="2"/>
  <c r="H178" i="2"/>
  <c r="D178" i="2"/>
  <c r="J178" i="2"/>
  <c r="C178" i="2"/>
  <c r="F169" i="2"/>
  <c r="H169" i="2"/>
  <c r="D169" i="2"/>
  <c r="J169" i="2"/>
  <c r="C169" i="2"/>
  <c r="E169" i="2"/>
  <c r="D113" i="2"/>
  <c r="J113" i="2"/>
  <c r="E113" i="2"/>
  <c r="F113" i="2"/>
  <c r="C113" i="2"/>
  <c r="H113" i="2"/>
  <c r="C192" i="2"/>
  <c r="H192" i="2"/>
  <c r="D192" i="2"/>
  <c r="J192" i="2"/>
  <c r="E192" i="2"/>
  <c r="F192" i="2"/>
  <c r="C176" i="2"/>
  <c r="H176" i="2"/>
  <c r="D176" i="2"/>
  <c r="J176" i="2"/>
  <c r="E176" i="2"/>
  <c r="F176" i="2"/>
  <c r="C160" i="2"/>
  <c r="E160" i="2"/>
  <c r="F160" i="2"/>
  <c r="H160" i="2"/>
  <c r="J160" i="2"/>
  <c r="D160" i="2"/>
  <c r="C144" i="2"/>
  <c r="E144" i="2"/>
  <c r="F144" i="2"/>
  <c r="H144" i="2"/>
  <c r="J144" i="2"/>
  <c r="D144" i="2"/>
  <c r="C128" i="2"/>
  <c r="E128" i="2"/>
  <c r="F128" i="2"/>
  <c r="H128" i="2"/>
  <c r="J128" i="2"/>
  <c r="D128" i="2"/>
  <c r="C112" i="2"/>
  <c r="E112" i="2"/>
  <c r="F112" i="2"/>
  <c r="H112" i="2"/>
  <c r="J112" i="2"/>
  <c r="D112" i="2"/>
  <c r="H154" i="2"/>
  <c r="D154" i="2"/>
  <c r="J154" i="2"/>
  <c r="E154" i="2"/>
  <c r="F154" i="2"/>
  <c r="C154" i="2"/>
  <c r="D157" i="2"/>
  <c r="J157" i="2"/>
  <c r="E157" i="2"/>
  <c r="F157" i="2"/>
  <c r="H157" i="2"/>
  <c r="C157" i="2"/>
  <c r="D105" i="2"/>
  <c r="J105" i="2"/>
  <c r="E105" i="2"/>
  <c r="F105" i="2"/>
  <c r="C105" i="2"/>
  <c r="H105" i="2"/>
  <c r="D187" i="2"/>
  <c r="J187" i="2"/>
  <c r="E187" i="2"/>
  <c r="F187" i="2"/>
  <c r="C187" i="2"/>
  <c r="H187" i="2"/>
  <c r="D171" i="2"/>
  <c r="J171" i="2"/>
  <c r="E171" i="2"/>
  <c r="F171" i="2"/>
  <c r="C171" i="2"/>
  <c r="H171" i="2"/>
  <c r="F155" i="2"/>
  <c r="H155" i="2"/>
  <c r="J155" i="2"/>
  <c r="D155" i="2"/>
  <c r="C155" i="2"/>
  <c r="E155" i="2"/>
  <c r="F139" i="2"/>
  <c r="H139" i="2"/>
  <c r="J139" i="2"/>
  <c r="D139" i="2"/>
  <c r="C139" i="2"/>
  <c r="E139" i="2"/>
  <c r="F123" i="2"/>
  <c r="H123" i="2"/>
  <c r="J123" i="2"/>
  <c r="D123" i="2"/>
  <c r="C123" i="2"/>
  <c r="E123" i="2"/>
  <c r="F107" i="2"/>
  <c r="H107" i="2"/>
  <c r="J107" i="2"/>
  <c r="D107" i="2"/>
  <c r="C107" i="2"/>
  <c r="E107" i="2"/>
  <c r="G117" i="6"/>
  <c r="G93" i="6"/>
  <c r="G80" i="6"/>
  <c r="G51" i="6"/>
  <c r="G20" i="6"/>
  <c r="G4" i="6"/>
  <c r="D139" i="6"/>
  <c r="D138" i="6"/>
  <c r="I138" i="6" s="1"/>
  <c r="D133" i="6"/>
  <c r="I133" i="6" s="1"/>
  <c r="D134" i="6"/>
  <c r="D132" i="6"/>
  <c r="D121" i="6"/>
  <c r="D122" i="6"/>
  <c r="D123" i="6"/>
  <c r="D124" i="6"/>
  <c r="D125" i="6"/>
  <c r="I125" i="6" s="1"/>
  <c r="D126" i="6"/>
  <c r="D127" i="6"/>
  <c r="I127" i="6" s="1"/>
  <c r="D128" i="6"/>
  <c r="D120" i="6"/>
  <c r="D97" i="6"/>
  <c r="D98" i="6"/>
  <c r="D99" i="6"/>
  <c r="I99" i="6" s="1"/>
  <c r="D100" i="6"/>
  <c r="D101" i="6"/>
  <c r="D102" i="6"/>
  <c r="I102" i="6" s="1"/>
  <c r="D103" i="6"/>
  <c r="D104" i="6"/>
  <c r="D105" i="6"/>
  <c r="D106" i="6"/>
  <c r="D107" i="6"/>
  <c r="I107" i="6" s="1"/>
  <c r="D108" i="6"/>
  <c r="D109" i="6"/>
  <c r="D110" i="6"/>
  <c r="D111" i="6"/>
  <c r="I111" i="6" s="1"/>
  <c r="D112" i="6"/>
  <c r="D113" i="6"/>
  <c r="D114" i="6"/>
  <c r="D96" i="6"/>
  <c r="D84" i="6"/>
  <c r="D85" i="6"/>
  <c r="I85" i="6" s="1"/>
  <c r="D86" i="6"/>
  <c r="D87" i="6"/>
  <c r="D88" i="6"/>
  <c r="D89" i="6"/>
  <c r="D90" i="6"/>
  <c r="I90" i="6" s="1"/>
  <c r="D83" i="6"/>
  <c r="I83" i="6" s="1"/>
  <c r="D55" i="6"/>
  <c r="D56" i="6"/>
  <c r="I56" i="6" s="1"/>
  <c r="D57" i="6"/>
  <c r="D58" i="6"/>
  <c r="D59" i="6"/>
  <c r="D60" i="6"/>
  <c r="D61" i="6"/>
  <c r="D62" i="6"/>
  <c r="I62" i="6" s="1"/>
  <c r="D63" i="6"/>
  <c r="D64" i="6"/>
  <c r="I64" i="6" s="1"/>
  <c r="D65" i="6"/>
  <c r="D66" i="6"/>
  <c r="D67" i="6"/>
  <c r="D68" i="6"/>
  <c r="D69" i="6"/>
  <c r="D70" i="6"/>
  <c r="D71" i="6"/>
  <c r="D72" i="6"/>
  <c r="D73" i="6"/>
  <c r="D74" i="6"/>
  <c r="D75" i="6"/>
  <c r="D76" i="6"/>
  <c r="I76" i="6" s="1"/>
  <c r="D77" i="6"/>
  <c r="D54" i="6"/>
  <c r="I54" i="6" s="1"/>
  <c r="D47" i="6"/>
  <c r="I47" i="6" s="1"/>
  <c r="D48" i="6"/>
  <c r="D46" i="6"/>
  <c r="D38" i="6"/>
  <c r="D39" i="6"/>
  <c r="D40" i="6"/>
  <c r="I40" i="6" s="1"/>
  <c r="D41" i="6"/>
  <c r="D42" i="6"/>
  <c r="D37" i="6"/>
  <c r="D24" i="6"/>
  <c r="I24" i="6" s="1"/>
  <c r="D25" i="6"/>
  <c r="D26" i="6"/>
  <c r="D27" i="6"/>
  <c r="D28" i="6"/>
  <c r="I28" i="6" s="1"/>
  <c r="D29" i="6"/>
  <c r="D30" i="6"/>
  <c r="D31" i="6"/>
  <c r="D32" i="6"/>
  <c r="I32" i="6" s="1"/>
  <c r="D33" i="6"/>
  <c r="D23" i="6"/>
  <c r="D17" i="6"/>
  <c r="I17" i="6" s="1"/>
  <c r="D16" i="6"/>
  <c r="I16" i="6" s="1"/>
  <c r="G175" i="1"/>
  <c r="G145" i="1"/>
  <c r="G120" i="1"/>
  <c r="G97" i="1"/>
  <c r="G84" i="1"/>
  <c r="G55" i="1"/>
  <c r="G25" i="1"/>
  <c r="G4" i="1"/>
  <c r="B6" i="7" l="1"/>
  <c r="B22" i="7"/>
  <c r="B36" i="7"/>
  <c r="B52" i="7"/>
  <c r="B8" i="7"/>
  <c r="B16" i="7"/>
  <c r="B23" i="7"/>
  <c r="B21" i="7"/>
  <c r="B28" i="7"/>
  <c r="B48" i="7"/>
  <c r="B68" i="7"/>
  <c r="B82" i="7"/>
  <c r="B64" i="7"/>
  <c r="B90" i="7"/>
  <c r="B108" i="7"/>
  <c r="B124" i="7"/>
  <c r="B31" i="7"/>
  <c r="B42" i="7"/>
  <c r="B65" i="7"/>
  <c r="B81" i="7"/>
  <c r="B102" i="7"/>
  <c r="B118" i="7"/>
  <c r="B47" i="7"/>
  <c r="B58" i="7"/>
  <c r="B74" i="7"/>
  <c r="B92" i="7"/>
  <c r="B101" i="7"/>
  <c r="B109" i="7"/>
  <c r="B83" i="7"/>
  <c r="B174" i="7"/>
  <c r="B194" i="7"/>
  <c r="B147" i="7"/>
  <c r="B163" i="7"/>
  <c r="B189" i="7"/>
  <c r="B187" i="7"/>
  <c r="B196" i="7"/>
  <c r="B113" i="7"/>
  <c r="B152" i="7"/>
  <c r="B168" i="7"/>
  <c r="B199" i="7"/>
  <c r="B166" i="7"/>
  <c r="B138" i="7"/>
  <c r="B157" i="7"/>
  <c r="B171" i="7"/>
  <c r="B182" i="7"/>
  <c r="B170" i="7"/>
  <c r="B125" i="7"/>
  <c r="B133" i="7"/>
  <c r="B141" i="7"/>
  <c r="B164" i="7"/>
  <c r="B153" i="7"/>
  <c r="B123" i="7"/>
  <c r="B10" i="7"/>
  <c r="B24" i="7"/>
  <c r="B46" i="7"/>
  <c r="B55" i="7"/>
  <c r="B9" i="7"/>
  <c r="B17" i="7"/>
  <c r="B25" i="7"/>
  <c r="B7" i="7"/>
  <c r="B39" i="7"/>
  <c r="B54" i="7"/>
  <c r="B70" i="7"/>
  <c r="B84" i="7"/>
  <c r="B69" i="7"/>
  <c r="B96" i="7"/>
  <c r="B112" i="7"/>
  <c r="B128" i="7"/>
  <c r="B33" i="7"/>
  <c r="B44" i="7"/>
  <c r="B72" i="7"/>
  <c r="B91" i="7"/>
  <c r="B106" i="7"/>
  <c r="B122" i="7"/>
  <c r="B51" i="7"/>
  <c r="B66" i="7"/>
  <c r="B78" i="7"/>
  <c r="B95" i="7"/>
  <c r="B103" i="7"/>
  <c r="B111" i="7"/>
  <c r="B86" i="7"/>
  <c r="B184" i="7"/>
  <c r="B198" i="7"/>
  <c r="B151" i="7"/>
  <c r="B167" i="7"/>
  <c r="B193" i="7"/>
  <c r="B191" i="7"/>
  <c r="B146" i="7"/>
  <c r="B117" i="7"/>
  <c r="B156" i="7"/>
  <c r="B176" i="7"/>
  <c r="B188" i="7"/>
  <c r="B126" i="7"/>
  <c r="B142" i="7"/>
  <c r="B161" i="7"/>
  <c r="B172" i="7"/>
  <c r="B192" i="7"/>
  <c r="B115" i="7"/>
  <c r="B127" i="7"/>
  <c r="B135" i="7"/>
  <c r="B150" i="7"/>
  <c r="B178" i="7"/>
  <c r="B134" i="7"/>
  <c r="B154" i="7"/>
  <c r="B14" i="7"/>
  <c r="B26" i="7"/>
  <c r="B49" i="7"/>
  <c r="B57" i="7"/>
  <c r="B12" i="7"/>
  <c r="B19" i="7"/>
  <c r="B27" i="7"/>
  <c r="B11" i="7"/>
  <c r="B43" i="7"/>
  <c r="B60" i="7"/>
  <c r="B77" i="7"/>
  <c r="B37" i="7"/>
  <c r="B71" i="7"/>
  <c r="B100" i="7"/>
  <c r="B116" i="7"/>
  <c r="B132" i="7"/>
  <c r="B35" i="7"/>
  <c r="B59" i="7"/>
  <c r="B75" i="7"/>
  <c r="B94" i="7"/>
  <c r="B110" i="7"/>
  <c r="B32" i="7"/>
  <c r="B53" i="7"/>
  <c r="B67" i="7"/>
  <c r="B85" i="7"/>
  <c r="B97" i="7"/>
  <c r="B105" i="7"/>
  <c r="B41" i="7"/>
  <c r="B89" i="7"/>
  <c r="B186" i="7"/>
  <c r="B136" i="7"/>
  <c r="B155" i="7"/>
  <c r="B173" i="7"/>
  <c r="B197" i="7"/>
  <c r="B180" i="7"/>
  <c r="B158" i="7"/>
  <c r="B121" i="7"/>
  <c r="B160" i="7"/>
  <c r="B181" i="7"/>
  <c r="B200" i="7"/>
  <c r="B130" i="7"/>
  <c r="B149" i="7"/>
  <c r="B165" i="7"/>
  <c r="B175" i="7"/>
  <c r="B143" i="7"/>
  <c r="B119" i="7"/>
  <c r="B129" i="7"/>
  <c r="B137" i="7"/>
  <c r="B162" i="7"/>
  <c r="B190" i="7"/>
  <c r="B159" i="7"/>
  <c r="B179" i="7"/>
  <c r="B148" i="7"/>
  <c r="B145" i="7"/>
  <c r="B177" i="7"/>
  <c r="B139" i="7"/>
  <c r="B18" i="7"/>
  <c r="B29" i="7"/>
  <c r="B50" i="7"/>
  <c r="B63" i="7"/>
  <c r="B13" i="7"/>
  <c r="B20" i="7"/>
  <c r="B30" i="7"/>
  <c r="B15" i="7"/>
  <c r="B45" i="7"/>
  <c r="B62" i="7"/>
  <c r="B79" i="7"/>
  <c r="B40" i="7"/>
  <c r="B87" i="7"/>
  <c r="B104" i="7"/>
  <c r="B120" i="7"/>
  <c r="B140" i="7"/>
  <c r="B38" i="7"/>
  <c r="B61" i="7"/>
  <c r="B80" i="7"/>
  <c r="B98" i="7"/>
  <c r="B114" i="7"/>
  <c r="B34" i="7"/>
  <c r="B56" i="7"/>
  <c r="B73" i="7"/>
  <c r="B88" i="7"/>
  <c r="B99" i="7"/>
  <c r="B107" i="7"/>
  <c r="B76" i="7"/>
  <c r="B93" i="7"/>
  <c r="B144" i="7"/>
  <c r="B185" i="7"/>
  <c r="B183" i="7"/>
  <c r="B195" i="7"/>
  <c r="B169" i="7"/>
  <c r="B131" i="7"/>
  <c r="D5" i="6"/>
  <c r="C183" i="7" l="1"/>
  <c r="H183" i="7"/>
  <c r="D183" i="7"/>
  <c r="J183" i="7"/>
  <c r="F183" i="7"/>
  <c r="E183" i="7"/>
  <c r="J76" i="7"/>
  <c r="D76" i="7"/>
  <c r="E76" i="7"/>
  <c r="F76" i="7"/>
  <c r="C76" i="7"/>
  <c r="H76" i="7"/>
  <c r="J73" i="7"/>
  <c r="D73" i="7"/>
  <c r="F73" i="7"/>
  <c r="C73" i="7"/>
  <c r="H73" i="7"/>
  <c r="E73" i="7"/>
  <c r="H98" i="7"/>
  <c r="D98" i="7"/>
  <c r="E98" i="7"/>
  <c r="F98" i="7"/>
  <c r="C98" i="7"/>
  <c r="J98" i="7"/>
  <c r="H140" i="7"/>
  <c r="C140" i="7"/>
  <c r="E140" i="7"/>
  <c r="D140" i="7"/>
  <c r="J140" i="7"/>
  <c r="F140" i="7"/>
  <c r="E40" i="7"/>
  <c r="C40" i="7"/>
  <c r="D40" i="7"/>
  <c r="H40" i="7"/>
  <c r="F40" i="7"/>
  <c r="J40" i="7"/>
  <c r="J15" i="7"/>
  <c r="C15" i="7"/>
  <c r="E15" i="7"/>
  <c r="F15" i="7"/>
  <c r="D15" i="7"/>
  <c r="H15" i="7"/>
  <c r="C63" i="7"/>
  <c r="J63" i="7"/>
  <c r="H63" i="7"/>
  <c r="D63" i="7"/>
  <c r="F63" i="7"/>
  <c r="E63" i="7"/>
  <c r="E139" i="7"/>
  <c r="F139" i="7"/>
  <c r="H139" i="7"/>
  <c r="D139" i="7"/>
  <c r="J139" i="7"/>
  <c r="C139" i="7"/>
  <c r="D179" i="7"/>
  <c r="E179" i="7"/>
  <c r="H179" i="7"/>
  <c r="C179" i="7"/>
  <c r="F179" i="7"/>
  <c r="J179" i="7"/>
  <c r="C137" i="7"/>
  <c r="D137" i="7"/>
  <c r="E137" i="7"/>
  <c r="F137" i="7"/>
  <c r="J137" i="7"/>
  <c r="H137" i="7"/>
  <c r="E175" i="7"/>
  <c r="C175" i="7"/>
  <c r="D175" i="7"/>
  <c r="H175" i="7"/>
  <c r="J175" i="7"/>
  <c r="F175" i="7"/>
  <c r="J200" i="7"/>
  <c r="D200" i="7"/>
  <c r="E200" i="7"/>
  <c r="H200" i="7"/>
  <c r="F200" i="7"/>
  <c r="C200" i="7"/>
  <c r="F158" i="7"/>
  <c r="E158" i="7"/>
  <c r="H158" i="7"/>
  <c r="J158" i="7"/>
  <c r="D158" i="7"/>
  <c r="C158" i="7"/>
  <c r="J155" i="7"/>
  <c r="F155" i="7"/>
  <c r="H155" i="7"/>
  <c r="C155" i="7"/>
  <c r="E155" i="7"/>
  <c r="D155" i="7"/>
  <c r="E41" i="7"/>
  <c r="F41" i="7"/>
  <c r="C41" i="7"/>
  <c r="D41" i="7"/>
  <c r="H41" i="7"/>
  <c r="J41" i="7"/>
  <c r="H67" i="7"/>
  <c r="J67" i="7"/>
  <c r="E67" i="7"/>
  <c r="C67" i="7"/>
  <c r="D67" i="7"/>
  <c r="F67" i="7"/>
  <c r="H94" i="7"/>
  <c r="E94" i="7"/>
  <c r="D94" i="7"/>
  <c r="C94" i="7"/>
  <c r="J94" i="7"/>
  <c r="F94" i="7"/>
  <c r="C132" i="7"/>
  <c r="E132" i="7"/>
  <c r="D132" i="7"/>
  <c r="F132" i="7"/>
  <c r="J132" i="7"/>
  <c r="H132" i="7"/>
  <c r="J37" i="7"/>
  <c r="E37" i="7"/>
  <c r="H37" i="7"/>
  <c r="F37" i="7"/>
  <c r="D37" i="7"/>
  <c r="C37" i="7"/>
  <c r="H11" i="7"/>
  <c r="C11" i="7"/>
  <c r="F11" i="7"/>
  <c r="J11" i="7"/>
  <c r="E11" i="7"/>
  <c r="D11" i="7"/>
  <c r="C57" i="7"/>
  <c r="J57" i="7"/>
  <c r="H57" i="7"/>
  <c r="D57" i="7"/>
  <c r="F57" i="7"/>
  <c r="E57" i="7"/>
  <c r="F154" i="7"/>
  <c r="J154" i="7"/>
  <c r="H154" i="7"/>
  <c r="C154" i="7"/>
  <c r="E154" i="7"/>
  <c r="D154" i="7"/>
  <c r="C135" i="7"/>
  <c r="E135" i="7"/>
  <c r="D135" i="7"/>
  <c r="J135" i="7"/>
  <c r="H135" i="7"/>
  <c r="F135" i="7"/>
  <c r="H172" i="7"/>
  <c r="E172" i="7"/>
  <c r="D172" i="7"/>
  <c r="J172" i="7"/>
  <c r="F172" i="7"/>
  <c r="C172" i="7"/>
  <c r="H188" i="7"/>
  <c r="J188" i="7"/>
  <c r="C188" i="7"/>
  <c r="E188" i="7"/>
  <c r="D188" i="7"/>
  <c r="F188" i="7"/>
  <c r="H146" i="7"/>
  <c r="E146" i="7"/>
  <c r="D146" i="7"/>
  <c r="F146" i="7"/>
  <c r="C146" i="7"/>
  <c r="J146" i="7"/>
  <c r="D151" i="7"/>
  <c r="E151" i="7"/>
  <c r="H151" i="7"/>
  <c r="J151" i="7"/>
  <c r="C151" i="7"/>
  <c r="F151" i="7"/>
  <c r="E111" i="7"/>
  <c r="J111" i="7"/>
  <c r="H111" i="7"/>
  <c r="F111" i="7"/>
  <c r="C111" i="7"/>
  <c r="D111" i="7"/>
  <c r="E66" i="7"/>
  <c r="J66" i="7"/>
  <c r="F66" i="7"/>
  <c r="H66" i="7"/>
  <c r="D66" i="7"/>
  <c r="C66" i="7"/>
  <c r="C91" i="7"/>
  <c r="E91" i="7"/>
  <c r="H91" i="7"/>
  <c r="D91" i="7"/>
  <c r="F91" i="7"/>
  <c r="J91" i="7"/>
  <c r="H128" i="7"/>
  <c r="J128" i="7"/>
  <c r="F128" i="7"/>
  <c r="C128" i="7"/>
  <c r="E128" i="7"/>
  <c r="D128" i="7"/>
  <c r="H84" i="7"/>
  <c r="D84" i="7"/>
  <c r="F84" i="7"/>
  <c r="J84" i="7"/>
  <c r="E84" i="7"/>
  <c r="C84" i="7"/>
  <c r="F7" i="7"/>
  <c r="H7" i="7"/>
  <c r="E7" i="7"/>
  <c r="J7" i="7"/>
  <c r="C7" i="7"/>
  <c r="D7" i="7"/>
  <c r="H55" i="7"/>
  <c r="F55" i="7"/>
  <c r="E55" i="7"/>
  <c r="D55" i="7"/>
  <c r="J55" i="7"/>
  <c r="C55" i="7"/>
  <c r="H123" i="7"/>
  <c r="J123" i="7"/>
  <c r="F123" i="7"/>
  <c r="D123" i="7"/>
  <c r="C123" i="7"/>
  <c r="E123" i="7"/>
  <c r="H133" i="7"/>
  <c r="F133" i="7"/>
  <c r="D133" i="7"/>
  <c r="J133" i="7"/>
  <c r="C133" i="7"/>
  <c r="E133" i="7"/>
  <c r="E171" i="7"/>
  <c r="D171" i="7"/>
  <c r="C171" i="7"/>
  <c r="H171" i="7"/>
  <c r="F171" i="7"/>
  <c r="J171" i="7"/>
  <c r="E199" i="7"/>
  <c r="D199" i="7"/>
  <c r="F199" i="7"/>
  <c r="H199" i="7"/>
  <c r="C199" i="7"/>
  <c r="J199" i="7"/>
  <c r="H196" i="7"/>
  <c r="J196" i="7"/>
  <c r="C196" i="7"/>
  <c r="F196" i="7"/>
  <c r="D196" i="7"/>
  <c r="E196" i="7"/>
  <c r="C147" i="7"/>
  <c r="D147" i="7"/>
  <c r="J147" i="7"/>
  <c r="E147" i="7"/>
  <c r="H147" i="7"/>
  <c r="F147" i="7"/>
  <c r="J109" i="7"/>
  <c r="H109" i="7"/>
  <c r="E109" i="7"/>
  <c r="F109" i="7"/>
  <c r="D109" i="7"/>
  <c r="C109" i="7"/>
  <c r="F58" i="7"/>
  <c r="J58" i="7"/>
  <c r="E58" i="7"/>
  <c r="H58" i="7"/>
  <c r="D58" i="7"/>
  <c r="C58" i="7"/>
  <c r="F81" i="7"/>
  <c r="D81" i="7"/>
  <c r="H81" i="7"/>
  <c r="C81" i="7"/>
  <c r="E81" i="7"/>
  <c r="J81" i="7"/>
  <c r="H124" i="7"/>
  <c r="J124" i="7"/>
  <c r="F124" i="7"/>
  <c r="C124" i="7"/>
  <c r="E124" i="7"/>
  <c r="D124" i="7"/>
  <c r="C82" i="7"/>
  <c r="J82" i="7"/>
  <c r="F82" i="7"/>
  <c r="H82" i="7"/>
  <c r="E82" i="7"/>
  <c r="D82" i="7"/>
  <c r="E21" i="7"/>
  <c r="D21" i="7"/>
  <c r="J21" i="7"/>
  <c r="C21" i="7"/>
  <c r="F21" i="7"/>
  <c r="H21" i="7"/>
  <c r="H52" i="7"/>
  <c r="F52" i="7"/>
  <c r="C52" i="7"/>
  <c r="J52" i="7"/>
  <c r="D52" i="7"/>
  <c r="E52" i="7"/>
  <c r="F131" i="7"/>
  <c r="D131" i="7"/>
  <c r="C131" i="7"/>
  <c r="E131" i="7"/>
  <c r="J131" i="7"/>
  <c r="H131" i="7"/>
  <c r="E120" i="7"/>
  <c r="F120" i="7"/>
  <c r="H120" i="7"/>
  <c r="D120" i="7"/>
  <c r="C120" i="7"/>
  <c r="J120" i="7"/>
  <c r="H79" i="7"/>
  <c r="J79" i="7"/>
  <c r="F79" i="7"/>
  <c r="E79" i="7"/>
  <c r="C79" i="7"/>
  <c r="D79" i="7"/>
  <c r="D30" i="7"/>
  <c r="C30" i="7"/>
  <c r="E30" i="7"/>
  <c r="H30" i="7"/>
  <c r="J30" i="7"/>
  <c r="F30" i="7"/>
  <c r="D50" i="7"/>
  <c r="E50" i="7"/>
  <c r="F50" i="7"/>
  <c r="C50" i="7"/>
  <c r="J50" i="7"/>
  <c r="H50" i="7"/>
  <c r="E177" i="7"/>
  <c r="F177" i="7"/>
  <c r="C177" i="7"/>
  <c r="J177" i="7"/>
  <c r="H177" i="7"/>
  <c r="D177" i="7"/>
  <c r="D159" i="7"/>
  <c r="J159" i="7"/>
  <c r="H159" i="7"/>
  <c r="E159" i="7"/>
  <c r="F159" i="7"/>
  <c r="C159" i="7"/>
  <c r="D129" i="7"/>
  <c r="C129" i="7"/>
  <c r="F129" i="7"/>
  <c r="J129" i="7"/>
  <c r="H129" i="7"/>
  <c r="E129" i="7"/>
  <c r="H165" i="7"/>
  <c r="J165" i="7"/>
  <c r="E165" i="7"/>
  <c r="F165" i="7"/>
  <c r="C165" i="7"/>
  <c r="D165" i="7"/>
  <c r="J181" i="7"/>
  <c r="E181" i="7"/>
  <c r="F181" i="7"/>
  <c r="H181" i="7"/>
  <c r="D181" i="7"/>
  <c r="C181" i="7"/>
  <c r="F180" i="7"/>
  <c r="C180" i="7"/>
  <c r="H180" i="7"/>
  <c r="D180" i="7"/>
  <c r="E180" i="7"/>
  <c r="J180" i="7"/>
  <c r="H136" i="7"/>
  <c r="J136" i="7"/>
  <c r="F136" i="7"/>
  <c r="C136" i="7"/>
  <c r="E136" i="7"/>
  <c r="D136" i="7"/>
  <c r="J105" i="7"/>
  <c r="H105" i="7"/>
  <c r="E105" i="7"/>
  <c r="F105" i="7"/>
  <c r="D105" i="7"/>
  <c r="C105" i="7"/>
  <c r="F53" i="7"/>
  <c r="H53" i="7"/>
  <c r="E53" i="7"/>
  <c r="J53" i="7"/>
  <c r="D53" i="7"/>
  <c r="C53" i="7"/>
  <c r="H75" i="7"/>
  <c r="F75" i="7"/>
  <c r="C75" i="7"/>
  <c r="E75" i="7"/>
  <c r="J75" i="7"/>
  <c r="D75" i="7"/>
  <c r="H116" i="7"/>
  <c r="D116" i="7"/>
  <c r="C116" i="7"/>
  <c r="J116" i="7"/>
  <c r="E116" i="7"/>
  <c r="F116" i="7"/>
  <c r="D77" i="7"/>
  <c r="F77" i="7"/>
  <c r="E77" i="7"/>
  <c r="C77" i="7"/>
  <c r="J77" i="7"/>
  <c r="H77" i="7"/>
  <c r="E27" i="7"/>
  <c r="H27" i="7"/>
  <c r="D27" i="7"/>
  <c r="F27" i="7"/>
  <c r="J27" i="7"/>
  <c r="C27" i="7"/>
  <c r="D49" i="7"/>
  <c r="H49" i="7"/>
  <c r="F49" i="7"/>
  <c r="E49" i="7"/>
  <c r="C49" i="7"/>
  <c r="J49" i="7"/>
  <c r="E134" i="7"/>
  <c r="D134" i="7"/>
  <c r="C134" i="7"/>
  <c r="J134" i="7"/>
  <c r="F134" i="7"/>
  <c r="H134" i="7"/>
  <c r="C127" i="7"/>
  <c r="J127" i="7"/>
  <c r="H127" i="7"/>
  <c r="E127" i="7"/>
  <c r="F127" i="7"/>
  <c r="D127" i="7"/>
  <c r="F161" i="7"/>
  <c r="C161" i="7"/>
  <c r="J161" i="7"/>
  <c r="H161" i="7"/>
  <c r="D161" i="7"/>
  <c r="E161" i="7"/>
  <c r="J176" i="7"/>
  <c r="E176" i="7"/>
  <c r="D176" i="7"/>
  <c r="F176" i="7"/>
  <c r="C176" i="7"/>
  <c r="H176" i="7"/>
  <c r="J191" i="7"/>
  <c r="F191" i="7"/>
  <c r="H191" i="7"/>
  <c r="E191" i="7"/>
  <c r="D191" i="7"/>
  <c r="C191" i="7"/>
  <c r="D198" i="7"/>
  <c r="C198" i="7"/>
  <c r="E198" i="7"/>
  <c r="J198" i="7"/>
  <c r="H198" i="7"/>
  <c r="F198" i="7"/>
  <c r="E103" i="7"/>
  <c r="F103" i="7"/>
  <c r="D103" i="7"/>
  <c r="C103" i="7"/>
  <c r="J103" i="7"/>
  <c r="H103" i="7"/>
  <c r="C51" i="7"/>
  <c r="F51" i="7"/>
  <c r="H51" i="7"/>
  <c r="D51" i="7"/>
  <c r="E51" i="7"/>
  <c r="J51" i="7"/>
  <c r="H72" i="7"/>
  <c r="D72" i="7"/>
  <c r="C72" i="7"/>
  <c r="J72" i="7"/>
  <c r="E72" i="7"/>
  <c r="F72" i="7"/>
  <c r="J112" i="7"/>
  <c r="E112" i="7"/>
  <c r="F112" i="7"/>
  <c r="H112" i="7"/>
  <c r="D112" i="7"/>
  <c r="C112" i="7"/>
  <c r="E70" i="7"/>
  <c r="D70" i="7"/>
  <c r="F70" i="7"/>
  <c r="H70" i="7"/>
  <c r="J70" i="7"/>
  <c r="C70" i="7"/>
  <c r="C25" i="7"/>
  <c r="F25" i="7"/>
  <c r="H25" i="7"/>
  <c r="D25" i="7"/>
  <c r="J25" i="7"/>
  <c r="E25" i="7"/>
  <c r="C46" i="7"/>
  <c r="D46" i="7"/>
  <c r="E46" i="7"/>
  <c r="H46" i="7"/>
  <c r="J46" i="7"/>
  <c r="F46" i="7"/>
  <c r="E153" i="7"/>
  <c r="F153" i="7"/>
  <c r="C153" i="7"/>
  <c r="J153" i="7"/>
  <c r="H153" i="7"/>
  <c r="D153" i="7"/>
  <c r="C125" i="7"/>
  <c r="H125" i="7"/>
  <c r="D125" i="7"/>
  <c r="E125" i="7"/>
  <c r="J125" i="7"/>
  <c r="F125" i="7"/>
  <c r="D157" i="7"/>
  <c r="C157" i="7"/>
  <c r="F157" i="7"/>
  <c r="H157" i="7"/>
  <c r="J157" i="7"/>
  <c r="E157" i="7"/>
  <c r="F168" i="7"/>
  <c r="E168" i="7"/>
  <c r="H168" i="7"/>
  <c r="C168" i="7"/>
  <c r="J168" i="7"/>
  <c r="D168" i="7"/>
  <c r="H187" i="7"/>
  <c r="E187" i="7"/>
  <c r="C187" i="7"/>
  <c r="F187" i="7"/>
  <c r="D187" i="7"/>
  <c r="J187" i="7"/>
  <c r="D194" i="7"/>
  <c r="C194" i="7"/>
  <c r="E194" i="7"/>
  <c r="J194" i="7"/>
  <c r="H194" i="7"/>
  <c r="F194" i="7"/>
  <c r="F101" i="7"/>
  <c r="D101" i="7"/>
  <c r="C101" i="7"/>
  <c r="J101" i="7"/>
  <c r="H101" i="7"/>
  <c r="E101" i="7"/>
  <c r="C47" i="7"/>
  <c r="J47" i="7"/>
  <c r="F47" i="7"/>
  <c r="E47" i="7"/>
  <c r="H47" i="7"/>
  <c r="D47" i="7"/>
  <c r="E65" i="7"/>
  <c r="D65" i="7"/>
  <c r="J65" i="7"/>
  <c r="H65" i="7"/>
  <c r="C65" i="7"/>
  <c r="F65" i="7"/>
  <c r="J108" i="7"/>
  <c r="E108" i="7"/>
  <c r="D108" i="7"/>
  <c r="H108" i="7"/>
  <c r="F108" i="7"/>
  <c r="C108" i="7"/>
  <c r="H68" i="7"/>
  <c r="F68" i="7"/>
  <c r="C68" i="7"/>
  <c r="D68" i="7"/>
  <c r="J68" i="7"/>
  <c r="E68" i="7"/>
  <c r="C23" i="7"/>
  <c r="H23" i="7"/>
  <c r="J23" i="7"/>
  <c r="E23" i="7"/>
  <c r="D23" i="7"/>
  <c r="F23" i="7"/>
  <c r="C36" i="7"/>
  <c r="E36" i="7"/>
  <c r="H36" i="7"/>
  <c r="J36" i="7"/>
  <c r="F36" i="7"/>
  <c r="D36" i="7"/>
  <c r="F107" i="7"/>
  <c r="E107" i="7"/>
  <c r="C107" i="7"/>
  <c r="D107" i="7"/>
  <c r="J107" i="7"/>
  <c r="H107" i="7"/>
  <c r="E80" i="7"/>
  <c r="D80" i="7"/>
  <c r="C80" i="7"/>
  <c r="F80" i="7"/>
  <c r="J80" i="7"/>
  <c r="H80" i="7"/>
  <c r="D169" i="7"/>
  <c r="H169" i="7"/>
  <c r="J169" i="7"/>
  <c r="C169" i="7"/>
  <c r="E169" i="7"/>
  <c r="F169" i="7"/>
  <c r="E144" i="7"/>
  <c r="D144" i="7"/>
  <c r="H144" i="7"/>
  <c r="J144" i="7"/>
  <c r="F144" i="7"/>
  <c r="C144" i="7"/>
  <c r="H99" i="7"/>
  <c r="E99" i="7"/>
  <c r="F99" i="7"/>
  <c r="D99" i="7"/>
  <c r="C99" i="7"/>
  <c r="J99" i="7"/>
  <c r="E34" i="7"/>
  <c r="H34" i="7"/>
  <c r="D34" i="7"/>
  <c r="C34" i="7"/>
  <c r="F34" i="7"/>
  <c r="J34" i="7"/>
  <c r="H61" i="7"/>
  <c r="F61" i="7"/>
  <c r="D61" i="7"/>
  <c r="E61" i="7"/>
  <c r="C61" i="7"/>
  <c r="J61" i="7"/>
  <c r="C104" i="7"/>
  <c r="J104" i="7"/>
  <c r="E104" i="7"/>
  <c r="D104" i="7"/>
  <c r="H104" i="7"/>
  <c r="F104" i="7"/>
  <c r="H62" i="7"/>
  <c r="E62" i="7"/>
  <c r="D62" i="7"/>
  <c r="F62" i="7"/>
  <c r="C62" i="7"/>
  <c r="J62" i="7"/>
  <c r="H20" i="7"/>
  <c r="D20" i="7"/>
  <c r="E20" i="7"/>
  <c r="J20" i="7"/>
  <c r="F20" i="7"/>
  <c r="C20" i="7"/>
  <c r="F29" i="7"/>
  <c r="D29" i="7"/>
  <c r="J29" i="7"/>
  <c r="H29" i="7"/>
  <c r="E29" i="7"/>
  <c r="C29" i="7"/>
  <c r="H145" i="7"/>
  <c r="E145" i="7"/>
  <c r="D145" i="7"/>
  <c r="F145" i="7"/>
  <c r="J145" i="7"/>
  <c r="C145" i="7"/>
  <c r="F190" i="7"/>
  <c r="D190" i="7"/>
  <c r="C190" i="7"/>
  <c r="E190" i="7"/>
  <c r="J190" i="7"/>
  <c r="H190" i="7"/>
  <c r="E119" i="7"/>
  <c r="C119" i="7"/>
  <c r="D119" i="7"/>
  <c r="J119" i="7"/>
  <c r="F119" i="7"/>
  <c r="H119" i="7"/>
  <c r="F149" i="7"/>
  <c r="C149" i="7"/>
  <c r="J149" i="7"/>
  <c r="H149" i="7"/>
  <c r="D149" i="7"/>
  <c r="E149" i="7"/>
  <c r="J160" i="7"/>
  <c r="E160" i="7"/>
  <c r="C160" i="7"/>
  <c r="F160" i="7"/>
  <c r="D160" i="7"/>
  <c r="H160" i="7"/>
  <c r="J197" i="7"/>
  <c r="E197" i="7"/>
  <c r="D197" i="7"/>
  <c r="H197" i="7"/>
  <c r="F197" i="7"/>
  <c r="C197" i="7"/>
  <c r="D186" i="7"/>
  <c r="C186" i="7"/>
  <c r="E186" i="7"/>
  <c r="J186" i="7"/>
  <c r="H186" i="7"/>
  <c r="F186" i="7"/>
  <c r="F97" i="7"/>
  <c r="D97" i="7"/>
  <c r="C97" i="7"/>
  <c r="J97" i="7"/>
  <c r="H97" i="7"/>
  <c r="E97" i="7"/>
  <c r="H32" i="7"/>
  <c r="D32" i="7"/>
  <c r="C32" i="7"/>
  <c r="F32" i="7"/>
  <c r="J32" i="7"/>
  <c r="E32" i="7"/>
  <c r="C59" i="7"/>
  <c r="J59" i="7"/>
  <c r="F59" i="7"/>
  <c r="E59" i="7"/>
  <c r="H59" i="7"/>
  <c r="D59" i="7"/>
  <c r="J100" i="7"/>
  <c r="E100" i="7"/>
  <c r="D100" i="7"/>
  <c r="H100" i="7"/>
  <c r="F100" i="7"/>
  <c r="C100" i="7"/>
  <c r="J60" i="7"/>
  <c r="C60" i="7"/>
  <c r="D60" i="7"/>
  <c r="H60" i="7"/>
  <c r="E60" i="7"/>
  <c r="F60" i="7"/>
  <c r="F19" i="7"/>
  <c r="E19" i="7"/>
  <c r="C19" i="7"/>
  <c r="H19" i="7"/>
  <c r="J19" i="7"/>
  <c r="D19" i="7"/>
  <c r="H26" i="7"/>
  <c r="J26" i="7"/>
  <c r="C26" i="7"/>
  <c r="F26" i="7"/>
  <c r="D26" i="7"/>
  <c r="E26" i="7"/>
  <c r="F178" i="7"/>
  <c r="E178" i="7"/>
  <c r="J178" i="7"/>
  <c r="C178" i="7"/>
  <c r="D178" i="7"/>
  <c r="H178" i="7"/>
  <c r="D115" i="7"/>
  <c r="F115" i="7"/>
  <c r="E115" i="7"/>
  <c r="C115" i="7"/>
  <c r="H115" i="7"/>
  <c r="J115" i="7"/>
  <c r="F142" i="7"/>
  <c r="D142" i="7"/>
  <c r="J142" i="7"/>
  <c r="C142" i="7"/>
  <c r="H142" i="7"/>
  <c r="E142" i="7"/>
  <c r="F156" i="7"/>
  <c r="C156" i="7"/>
  <c r="H156" i="7"/>
  <c r="D156" i="7"/>
  <c r="E156" i="7"/>
  <c r="J156" i="7"/>
  <c r="H193" i="7"/>
  <c r="F193" i="7"/>
  <c r="D193" i="7"/>
  <c r="C193" i="7"/>
  <c r="J193" i="7"/>
  <c r="E193" i="7"/>
  <c r="J184" i="7"/>
  <c r="H184" i="7"/>
  <c r="D184" i="7"/>
  <c r="C184" i="7"/>
  <c r="E184" i="7"/>
  <c r="F184" i="7"/>
  <c r="C95" i="7"/>
  <c r="E95" i="7"/>
  <c r="H95" i="7"/>
  <c r="D95" i="7"/>
  <c r="J95" i="7"/>
  <c r="F95" i="7"/>
  <c r="C122" i="7"/>
  <c r="F122" i="7"/>
  <c r="H122" i="7"/>
  <c r="D122" i="7"/>
  <c r="E122" i="7"/>
  <c r="J122" i="7"/>
  <c r="E44" i="7"/>
  <c r="J44" i="7"/>
  <c r="C44" i="7"/>
  <c r="F44" i="7"/>
  <c r="H44" i="7"/>
  <c r="D44" i="7"/>
  <c r="H96" i="7"/>
  <c r="F96" i="7"/>
  <c r="C96" i="7"/>
  <c r="J96" i="7"/>
  <c r="E96" i="7"/>
  <c r="D96" i="7"/>
  <c r="C54" i="7"/>
  <c r="J54" i="7"/>
  <c r="H54" i="7"/>
  <c r="E54" i="7"/>
  <c r="F54" i="7"/>
  <c r="D54" i="7"/>
  <c r="F17" i="7"/>
  <c r="J17" i="7"/>
  <c r="C17" i="7"/>
  <c r="H17" i="7"/>
  <c r="E17" i="7"/>
  <c r="D17" i="7"/>
  <c r="H24" i="7"/>
  <c r="J24" i="7"/>
  <c r="C24" i="7"/>
  <c r="F24" i="7"/>
  <c r="E24" i="7"/>
  <c r="D24" i="7"/>
  <c r="H164" i="7"/>
  <c r="J164" i="7"/>
  <c r="E164" i="7"/>
  <c r="D164" i="7"/>
  <c r="F164" i="7"/>
  <c r="C164" i="7"/>
  <c r="F170" i="7"/>
  <c r="D170" i="7"/>
  <c r="C170" i="7"/>
  <c r="J170" i="7"/>
  <c r="H170" i="7"/>
  <c r="E170" i="7"/>
  <c r="H138" i="7"/>
  <c r="C138" i="7"/>
  <c r="D138" i="7"/>
  <c r="E138" i="7"/>
  <c r="J138" i="7"/>
  <c r="F138" i="7"/>
  <c r="F152" i="7"/>
  <c r="D152" i="7"/>
  <c r="H152" i="7"/>
  <c r="J152" i="7"/>
  <c r="E152" i="7"/>
  <c r="C152" i="7"/>
  <c r="H189" i="7"/>
  <c r="F189" i="7"/>
  <c r="J189" i="7"/>
  <c r="C189" i="7"/>
  <c r="E189" i="7"/>
  <c r="D189" i="7"/>
  <c r="C174" i="7"/>
  <c r="D174" i="7"/>
  <c r="E174" i="7"/>
  <c r="H174" i="7"/>
  <c r="J174" i="7"/>
  <c r="F174" i="7"/>
  <c r="F92" i="7"/>
  <c r="C92" i="7"/>
  <c r="D92" i="7"/>
  <c r="H92" i="7"/>
  <c r="E92" i="7"/>
  <c r="J92" i="7"/>
  <c r="C118" i="7"/>
  <c r="J118" i="7"/>
  <c r="F118" i="7"/>
  <c r="H118" i="7"/>
  <c r="E118" i="7"/>
  <c r="D118" i="7"/>
  <c r="E42" i="7"/>
  <c r="J42" i="7"/>
  <c r="C42" i="7"/>
  <c r="F42" i="7"/>
  <c r="D42" i="7"/>
  <c r="H42" i="7"/>
  <c r="C90" i="7"/>
  <c r="F90" i="7"/>
  <c r="H90" i="7"/>
  <c r="D90" i="7"/>
  <c r="E90" i="7"/>
  <c r="J90" i="7"/>
  <c r="C48" i="7"/>
  <c r="J48" i="7"/>
  <c r="H48" i="7"/>
  <c r="E48" i="7"/>
  <c r="D48" i="7"/>
  <c r="F48" i="7"/>
  <c r="H16" i="7"/>
  <c r="E16" i="7"/>
  <c r="C16" i="7"/>
  <c r="F16" i="7"/>
  <c r="D16" i="7"/>
  <c r="J16" i="7"/>
  <c r="H22" i="7"/>
  <c r="J22" i="7"/>
  <c r="C22" i="7"/>
  <c r="F22" i="7"/>
  <c r="D22" i="7"/>
  <c r="E22" i="7"/>
  <c r="E185" i="7"/>
  <c r="D185" i="7"/>
  <c r="H185" i="7"/>
  <c r="F185" i="7"/>
  <c r="C185" i="7"/>
  <c r="J185" i="7"/>
  <c r="E56" i="7"/>
  <c r="H56" i="7"/>
  <c r="D56" i="7"/>
  <c r="C56" i="7"/>
  <c r="J56" i="7"/>
  <c r="F56" i="7"/>
  <c r="E195" i="7"/>
  <c r="H195" i="7"/>
  <c r="C195" i="7"/>
  <c r="F195" i="7"/>
  <c r="J195" i="7"/>
  <c r="D195" i="7"/>
  <c r="C93" i="7"/>
  <c r="F93" i="7"/>
  <c r="D93" i="7"/>
  <c r="H93" i="7"/>
  <c r="J93" i="7"/>
  <c r="E93" i="7"/>
  <c r="E88" i="7"/>
  <c r="J88" i="7"/>
  <c r="F88" i="7"/>
  <c r="C88" i="7"/>
  <c r="D88" i="7"/>
  <c r="H88" i="7"/>
  <c r="E114" i="7"/>
  <c r="F114" i="7"/>
  <c r="C114" i="7"/>
  <c r="J114" i="7"/>
  <c r="H114" i="7"/>
  <c r="D114" i="7"/>
  <c r="D38" i="7"/>
  <c r="H38" i="7"/>
  <c r="E38" i="7"/>
  <c r="J38" i="7"/>
  <c r="C38" i="7"/>
  <c r="F38" i="7"/>
  <c r="H87" i="7"/>
  <c r="E87" i="7"/>
  <c r="F87" i="7"/>
  <c r="D87" i="7"/>
  <c r="C87" i="7"/>
  <c r="J87" i="7"/>
  <c r="C45" i="7"/>
  <c r="E45" i="7"/>
  <c r="H45" i="7"/>
  <c r="F45" i="7"/>
  <c r="D45" i="7"/>
  <c r="J45" i="7"/>
  <c r="E13" i="7"/>
  <c r="D13" i="7"/>
  <c r="C13" i="7"/>
  <c r="F13" i="7"/>
  <c r="H13" i="7"/>
  <c r="J13" i="7"/>
  <c r="D18" i="7"/>
  <c r="F18" i="7"/>
  <c r="C18" i="7"/>
  <c r="H18" i="7"/>
  <c r="E18" i="7"/>
  <c r="J18" i="7"/>
  <c r="E148" i="7"/>
  <c r="C148" i="7"/>
  <c r="F148" i="7"/>
  <c r="D148" i="7"/>
  <c r="H148" i="7"/>
  <c r="J148" i="7"/>
  <c r="C162" i="7"/>
  <c r="E162" i="7"/>
  <c r="F162" i="7"/>
  <c r="D162" i="7"/>
  <c r="J162" i="7"/>
  <c r="H162" i="7"/>
  <c r="C143" i="7"/>
  <c r="H143" i="7"/>
  <c r="D143" i="7"/>
  <c r="E143" i="7"/>
  <c r="F143" i="7"/>
  <c r="J143" i="7"/>
  <c r="C130" i="7"/>
  <c r="J130" i="7"/>
  <c r="H130" i="7"/>
  <c r="D130" i="7"/>
  <c r="E130" i="7"/>
  <c r="F130" i="7"/>
  <c r="J121" i="7"/>
  <c r="F121" i="7"/>
  <c r="E121" i="7"/>
  <c r="C121" i="7"/>
  <c r="D121" i="7"/>
  <c r="H121" i="7"/>
  <c r="H173" i="7"/>
  <c r="D173" i="7"/>
  <c r="C173" i="7"/>
  <c r="F173" i="7"/>
  <c r="E173" i="7"/>
  <c r="J173" i="7"/>
  <c r="H89" i="7"/>
  <c r="J89" i="7"/>
  <c r="D89" i="7"/>
  <c r="E89" i="7"/>
  <c r="C89" i="7"/>
  <c r="F89" i="7"/>
  <c r="J85" i="7"/>
  <c r="C85" i="7"/>
  <c r="E85" i="7"/>
  <c r="F85" i="7"/>
  <c r="D85" i="7"/>
  <c r="H85" i="7"/>
  <c r="C110" i="7"/>
  <c r="J110" i="7"/>
  <c r="F110" i="7"/>
  <c r="H110" i="7"/>
  <c r="E110" i="7"/>
  <c r="D110" i="7"/>
  <c r="H35" i="7"/>
  <c r="C35" i="7"/>
  <c r="J35" i="7"/>
  <c r="E35" i="7"/>
  <c r="D35" i="7"/>
  <c r="F35" i="7"/>
  <c r="E71" i="7"/>
  <c r="D71" i="7"/>
  <c r="C71" i="7"/>
  <c r="H71" i="7"/>
  <c r="F71" i="7"/>
  <c r="J71" i="7"/>
  <c r="F43" i="7"/>
  <c r="E43" i="7"/>
  <c r="C43" i="7"/>
  <c r="J43" i="7"/>
  <c r="D43" i="7"/>
  <c r="H43" i="7"/>
  <c r="H12" i="7"/>
  <c r="J12" i="7"/>
  <c r="F12" i="7"/>
  <c r="E12" i="7"/>
  <c r="D12" i="7"/>
  <c r="C12" i="7"/>
  <c r="D14" i="7"/>
  <c r="C14" i="7"/>
  <c r="H14" i="7"/>
  <c r="E14" i="7"/>
  <c r="J14" i="7"/>
  <c r="F14" i="7"/>
  <c r="E150" i="7"/>
  <c r="D150" i="7"/>
  <c r="C150" i="7"/>
  <c r="J150" i="7"/>
  <c r="F150" i="7"/>
  <c r="H150" i="7"/>
  <c r="C192" i="7"/>
  <c r="E192" i="7"/>
  <c r="F192" i="7"/>
  <c r="J192" i="7"/>
  <c r="H192" i="7"/>
  <c r="D192" i="7"/>
  <c r="H126" i="7"/>
  <c r="E126" i="7"/>
  <c r="D126" i="7"/>
  <c r="C126" i="7"/>
  <c r="J126" i="7"/>
  <c r="F126" i="7"/>
  <c r="C117" i="7"/>
  <c r="D117" i="7"/>
  <c r="H117" i="7"/>
  <c r="J117" i="7"/>
  <c r="F117" i="7"/>
  <c r="E117" i="7"/>
  <c r="F167" i="7"/>
  <c r="E167" i="7"/>
  <c r="D167" i="7"/>
  <c r="C167" i="7"/>
  <c r="H167" i="7"/>
  <c r="J167" i="7"/>
  <c r="H86" i="7"/>
  <c r="E86" i="7"/>
  <c r="D86" i="7"/>
  <c r="F86" i="7"/>
  <c r="J86" i="7"/>
  <c r="C86" i="7"/>
  <c r="H78" i="7"/>
  <c r="D78" i="7"/>
  <c r="J78" i="7"/>
  <c r="E78" i="7"/>
  <c r="C78" i="7"/>
  <c r="F78" i="7"/>
  <c r="D106" i="7"/>
  <c r="E106" i="7"/>
  <c r="F106" i="7"/>
  <c r="C106" i="7"/>
  <c r="J106" i="7"/>
  <c r="H106" i="7"/>
  <c r="C33" i="7"/>
  <c r="F33" i="7"/>
  <c r="J33" i="7"/>
  <c r="D33" i="7"/>
  <c r="H33" i="7"/>
  <c r="E33" i="7"/>
  <c r="J69" i="7"/>
  <c r="D69" i="7"/>
  <c r="C69" i="7"/>
  <c r="F69" i="7"/>
  <c r="H69" i="7"/>
  <c r="E69" i="7"/>
  <c r="H39" i="7"/>
  <c r="J39" i="7"/>
  <c r="E39" i="7"/>
  <c r="C39" i="7"/>
  <c r="D39" i="7"/>
  <c r="F39" i="7"/>
  <c r="H9" i="7"/>
  <c r="E9" i="7"/>
  <c r="D9" i="7"/>
  <c r="F9" i="7"/>
  <c r="J9" i="7"/>
  <c r="C9" i="7"/>
  <c r="J10" i="7"/>
  <c r="C10" i="7"/>
  <c r="H10" i="7"/>
  <c r="E10" i="7"/>
  <c r="D10" i="7"/>
  <c r="F10" i="7"/>
  <c r="C141" i="7"/>
  <c r="E141" i="7"/>
  <c r="H141" i="7"/>
  <c r="F141" i="7"/>
  <c r="D141" i="7"/>
  <c r="J141" i="7"/>
  <c r="F182" i="7"/>
  <c r="H182" i="7"/>
  <c r="E182" i="7"/>
  <c r="C182" i="7"/>
  <c r="J182" i="7"/>
  <c r="D182" i="7"/>
  <c r="D166" i="7"/>
  <c r="E166" i="7"/>
  <c r="J166" i="7"/>
  <c r="C166" i="7"/>
  <c r="F166" i="7"/>
  <c r="H166" i="7"/>
  <c r="C113" i="7"/>
  <c r="D113" i="7"/>
  <c r="H113" i="7"/>
  <c r="J113" i="7"/>
  <c r="F113" i="7"/>
  <c r="E113" i="7"/>
  <c r="F163" i="7"/>
  <c r="C163" i="7"/>
  <c r="J163" i="7"/>
  <c r="H163" i="7"/>
  <c r="E163" i="7"/>
  <c r="D163" i="7"/>
  <c r="E83" i="7"/>
  <c r="H83" i="7"/>
  <c r="D83" i="7"/>
  <c r="C83" i="7"/>
  <c r="J83" i="7"/>
  <c r="F83" i="7"/>
  <c r="J74" i="7"/>
  <c r="E74" i="7"/>
  <c r="F74" i="7"/>
  <c r="H74" i="7"/>
  <c r="D74" i="7"/>
  <c r="C74" i="7"/>
  <c r="H102" i="7"/>
  <c r="E102" i="7"/>
  <c r="D102" i="7"/>
  <c r="C102" i="7"/>
  <c r="J102" i="7"/>
  <c r="F102" i="7"/>
  <c r="H31" i="7"/>
  <c r="D31" i="7"/>
  <c r="E31" i="7"/>
  <c r="J31" i="7"/>
  <c r="C31" i="7"/>
  <c r="F31" i="7"/>
  <c r="C64" i="7"/>
  <c r="D64" i="7"/>
  <c r="E64" i="7"/>
  <c r="J64" i="7"/>
  <c r="F64" i="7"/>
  <c r="H64" i="7"/>
  <c r="H28" i="7"/>
  <c r="D28" i="7"/>
  <c r="F28" i="7"/>
  <c r="C28" i="7"/>
  <c r="J28" i="7"/>
  <c r="E28" i="7"/>
  <c r="F8" i="7"/>
  <c r="D8" i="7"/>
  <c r="J8" i="7"/>
  <c r="H8" i="7"/>
  <c r="E8" i="7"/>
  <c r="C8" i="7"/>
  <c r="J6" i="7"/>
  <c r="C6" i="7"/>
  <c r="D6" i="7"/>
  <c r="E6" i="7"/>
  <c r="H6" i="7"/>
  <c r="F6" i="7"/>
  <c r="D94" i="6"/>
  <c r="D52" i="6"/>
  <c r="D83" i="1" l="1"/>
  <c r="D85" i="1"/>
  <c r="D86" i="1"/>
  <c r="D141" i="6"/>
  <c r="D140" i="6"/>
  <c r="D137" i="6"/>
  <c r="D136" i="6"/>
  <c r="D135" i="6"/>
  <c r="D131" i="6"/>
  <c r="D130" i="6"/>
  <c r="D129" i="6"/>
  <c r="D119" i="6"/>
  <c r="D118" i="6"/>
  <c r="D116" i="6"/>
  <c r="D115" i="6"/>
  <c r="D93" i="6" s="1"/>
  <c r="D92" i="6"/>
  <c r="D91" i="6"/>
  <c r="D82" i="6"/>
  <c r="D81" i="6"/>
  <c r="D79" i="6"/>
  <c r="D78" i="6"/>
  <c r="D53" i="6"/>
  <c r="D51" i="6" s="1"/>
  <c r="D50" i="6"/>
  <c r="D49" i="6"/>
  <c r="D45" i="6"/>
  <c r="D44" i="6"/>
  <c r="D43" i="6"/>
  <c r="D36" i="6"/>
  <c r="D35" i="6"/>
  <c r="D34" i="6"/>
  <c r="D22" i="6"/>
  <c r="D21" i="6"/>
  <c r="D19" i="6"/>
  <c r="D18" i="6"/>
  <c r="D15" i="6"/>
  <c r="D14" i="6"/>
  <c r="D13" i="6"/>
  <c r="D95" i="1"/>
  <c r="D96" i="1"/>
  <c r="D98" i="1"/>
  <c r="D118" i="1"/>
  <c r="D119" i="1"/>
  <c r="D121" i="1"/>
  <c r="D122" i="1"/>
  <c r="D132" i="1"/>
  <c r="D133" i="1"/>
  <c r="D134" i="1"/>
  <c r="D138" i="1"/>
  <c r="D139" i="1"/>
  <c r="D140" i="1"/>
  <c r="D143" i="1"/>
  <c r="D144" i="1"/>
  <c r="D146" i="1"/>
  <c r="D147" i="1"/>
  <c r="D151" i="1"/>
  <c r="D152" i="1"/>
  <c r="D153" i="1"/>
  <c r="D158" i="1"/>
  <c r="D159" i="1"/>
  <c r="D160" i="1"/>
  <c r="D163" i="1"/>
  <c r="D164" i="1"/>
  <c r="D165" i="1"/>
  <c r="D173" i="1"/>
  <c r="D174" i="1"/>
  <c r="D176" i="1"/>
  <c r="D177" i="1"/>
  <c r="D186" i="1"/>
  <c r="D187" i="1"/>
  <c r="D188" i="1"/>
  <c r="D190" i="1"/>
  <c r="D191" i="1"/>
  <c r="D192" i="1"/>
  <c r="D194" i="1"/>
  <c r="D195" i="1"/>
  <c r="D196" i="1"/>
  <c r="D198" i="1"/>
  <c r="D199" i="1"/>
  <c r="D200" i="1"/>
  <c r="D202" i="1"/>
  <c r="D80" i="6" l="1"/>
  <c r="D117" i="6"/>
  <c r="D4" i="6"/>
  <c r="D20" i="6"/>
  <c r="D120" i="1"/>
  <c r="D4" i="1"/>
  <c r="D97" i="1"/>
  <c r="D175" i="1"/>
  <c r="D84" i="1"/>
  <c r="D145" i="1"/>
  <c r="B5" i="7"/>
  <c r="D60" i="2" l="1"/>
  <c r="H60" i="2"/>
  <c r="J60" i="2"/>
  <c r="D38" i="2"/>
  <c r="J38" i="2"/>
  <c r="H38" i="2"/>
  <c r="D99" i="2"/>
  <c r="J99" i="2"/>
  <c r="H99" i="2"/>
  <c r="D8" i="2"/>
  <c r="J8" i="2"/>
  <c r="H8" i="2"/>
  <c r="D95" i="2"/>
  <c r="J95" i="2"/>
  <c r="H95" i="2"/>
  <c r="D57" i="2"/>
  <c r="J57" i="2"/>
  <c r="H57" i="2"/>
  <c r="D93" i="2"/>
  <c r="J93" i="2"/>
  <c r="H93" i="2"/>
  <c r="D56" i="2"/>
  <c r="J56" i="2"/>
  <c r="H56" i="2"/>
  <c r="D13" i="2"/>
  <c r="J13" i="2"/>
  <c r="H13" i="2"/>
  <c r="D51" i="2"/>
  <c r="J51" i="2"/>
  <c r="H51" i="2"/>
  <c r="D83" i="2"/>
  <c r="J83" i="2"/>
  <c r="H83" i="2"/>
  <c r="D5" i="7"/>
  <c r="J5" i="7"/>
  <c r="H5" i="7"/>
  <c r="B5" i="2"/>
  <c r="F79" i="2"/>
  <c r="E15" i="2"/>
  <c r="E5" i="7"/>
  <c r="C5" i="7"/>
  <c r="F5" i="7"/>
  <c r="D37" i="2" l="1"/>
  <c r="J37" i="2"/>
  <c r="H37" i="2"/>
  <c r="D6" i="2"/>
  <c r="J6" i="2"/>
  <c r="H6" i="2"/>
  <c r="D63" i="2"/>
  <c r="J63" i="2"/>
  <c r="H63" i="2"/>
  <c r="D80" i="2"/>
  <c r="H80" i="2"/>
  <c r="J80" i="2"/>
  <c r="D46" i="2"/>
  <c r="J46" i="2"/>
  <c r="H46" i="2"/>
  <c r="D67" i="2"/>
  <c r="J67" i="2"/>
  <c r="H67" i="2"/>
  <c r="D94" i="2"/>
  <c r="J94" i="2"/>
  <c r="H94" i="2"/>
  <c r="D87" i="2"/>
  <c r="J87" i="2"/>
  <c r="H87" i="2"/>
  <c r="D100" i="2"/>
  <c r="H100" i="2"/>
  <c r="J100" i="2"/>
  <c r="D27" i="2"/>
  <c r="J27" i="2"/>
  <c r="H27" i="2"/>
  <c r="D89" i="2"/>
  <c r="J89" i="2"/>
  <c r="H89" i="2"/>
  <c r="D85" i="2"/>
  <c r="J85" i="2"/>
  <c r="H85" i="2"/>
  <c r="D71" i="2"/>
  <c r="J71" i="2"/>
  <c r="H71" i="2"/>
  <c r="D18" i="2"/>
  <c r="J18" i="2"/>
  <c r="H18" i="2"/>
  <c r="D76" i="2"/>
  <c r="H76" i="2"/>
  <c r="J76" i="2"/>
  <c r="D12" i="2"/>
  <c r="J12" i="2"/>
  <c r="H12" i="2"/>
  <c r="D61" i="2"/>
  <c r="J61" i="2"/>
  <c r="H61" i="2"/>
  <c r="D31" i="2"/>
  <c r="J31" i="2"/>
  <c r="H31" i="2"/>
  <c r="D70" i="2"/>
  <c r="J70" i="2"/>
  <c r="H70" i="2"/>
  <c r="D82" i="2"/>
  <c r="J82" i="2"/>
  <c r="H82" i="2"/>
  <c r="D86" i="2"/>
  <c r="J86" i="2"/>
  <c r="H86" i="2"/>
  <c r="D10" i="2"/>
  <c r="J10" i="2"/>
  <c r="H10" i="2"/>
  <c r="D59" i="2"/>
  <c r="J59" i="2"/>
  <c r="H59" i="2"/>
  <c r="D69" i="2"/>
  <c r="J69" i="2"/>
  <c r="H69" i="2"/>
  <c r="D33" i="2"/>
  <c r="J33" i="2"/>
  <c r="H33" i="2"/>
  <c r="D96" i="2"/>
  <c r="H96" i="2"/>
  <c r="J96" i="2"/>
  <c r="D16" i="2"/>
  <c r="J16" i="2"/>
  <c r="H16" i="2"/>
  <c r="D64" i="2"/>
  <c r="H64" i="2"/>
  <c r="J64" i="2"/>
  <c r="D20" i="2"/>
  <c r="J20" i="2"/>
  <c r="H20" i="2"/>
  <c r="D91" i="2"/>
  <c r="J91" i="2"/>
  <c r="H91" i="2"/>
  <c r="D73" i="2"/>
  <c r="J73" i="2"/>
  <c r="H73" i="2"/>
  <c r="D49" i="2"/>
  <c r="J49" i="2"/>
  <c r="H49" i="2"/>
  <c r="D9" i="2"/>
  <c r="J9" i="2"/>
  <c r="H9" i="2"/>
  <c r="D97" i="2"/>
  <c r="J97" i="2"/>
  <c r="H97" i="2"/>
  <c r="D15" i="2"/>
  <c r="J15" i="2"/>
  <c r="H15" i="2"/>
  <c r="D53" i="2"/>
  <c r="J53" i="2"/>
  <c r="H53" i="2"/>
  <c r="D54" i="2"/>
  <c r="J54" i="2"/>
  <c r="H54" i="2"/>
  <c r="D92" i="2"/>
  <c r="H92" i="2"/>
  <c r="J92" i="2"/>
  <c r="D44" i="2"/>
  <c r="J44" i="2"/>
  <c r="H44" i="2"/>
  <c r="D24" i="2"/>
  <c r="J24" i="2"/>
  <c r="H24" i="2"/>
  <c r="D25" i="2"/>
  <c r="J25" i="2"/>
  <c r="H25" i="2"/>
  <c r="D47" i="2"/>
  <c r="J47" i="2"/>
  <c r="H47" i="2"/>
  <c r="D55" i="2"/>
  <c r="J55" i="2"/>
  <c r="H55" i="2"/>
  <c r="D26" i="2"/>
  <c r="J26" i="2"/>
  <c r="H26" i="2"/>
  <c r="D74" i="2"/>
  <c r="J74" i="2"/>
  <c r="H74" i="2"/>
  <c r="D23" i="2"/>
  <c r="J23" i="2"/>
  <c r="H23" i="2"/>
  <c r="D32" i="2"/>
  <c r="J32" i="2"/>
  <c r="H32" i="2"/>
  <c r="D14" i="2"/>
  <c r="J14" i="2"/>
  <c r="H14" i="2"/>
  <c r="D78" i="2"/>
  <c r="J78" i="2"/>
  <c r="H78" i="2"/>
  <c r="D45" i="2"/>
  <c r="J45" i="2"/>
  <c r="H45" i="2"/>
  <c r="D84" i="2"/>
  <c r="H84" i="2"/>
  <c r="J84" i="2"/>
  <c r="D43" i="2"/>
  <c r="J43" i="2"/>
  <c r="H43" i="2"/>
  <c r="D75" i="2"/>
  <c r="J75" i="2"/>
  <c r="H75" i="2"/>
  <c r="D7" i="2"/>
  <c r="J7" i="2"/>
  <c r="H7" i="2"/>
  <c r="D34" i="2"/>
  <c r="J34" i="2"/>
  <c r="H34" i="2"/>
  <c r="D77" i="2"/>
  <c r="J77" i="2"/>
  <c r="H77" i="2"/>
  <c r="D68" i="2"/>
  <c r="H68" i="2"/>
  <c r="J68" i="2"/>
  <c r="D5" i="2"/>
  <c r="J5" i="2"/>
  <c r="H5" i="2"/>
  <c r="D79" i="2"/>
  <c r="J79" i="2"/>
  <c r="H79" i="2"/>
  <c r="D65" i="2"/>
  <c r="J65" i="2"/>
  <c r="H65" i="2"/>
  <c r="D81" i="2"/>
  <c r="J81" i="2"/>
  <c r="H81" i="2"/>
  <c r="D88" i="2"/>
  <c r="J88" i="2"/>
  <c r="H88" i="2"/>
  <c r="D35" i="2"/>
  <c r="J35" i="2"/>
  <c r="H35" i="2"/>
  <c r="D40" i="2"/>
  <c r="J40" i="2"/>
  <c r="H40" i="2"/>
  <c r="D41" i="2"/>
  <c r="J41" i="2"/>
  <c r="H41" i="2"/>
  <c r="D42" i="2"/>
  <c r="J42" i="2"/>
  <c r="H42" i="2"/>
  <c r="D90" i="2"/>
  <c r="J90" i="2"/>
  <c r="H90" i="2"/>
  <c r="D39" i="2"/>
  <c r="J39" i="2"/>
  <c r="H39" i="2"/>
  <c r="D58" i="2"/>
  <c r="J58" i="2"/>
  <c r="H58" i="2"/>
  <c r="D30" i="2"/>
  <c r="J30" i="2"/>
  <c r="H30" i="2"/>
  <c r="D48" i="2"/>
  <c r="J48" i="2"/>
  <c r="H48" i="2"/>
  <c r="D62" i="2"/>
  <c r="J62" i="2"/>
  <c r="H62" i="2"/>
  <c r="D17" i="2"/>
  <c r="J17" i="2"/>
  <c r="H17" i="2"/>
  <c r="D36" i="2"/>
  <c r="J36" i="2"/>
  <c r="H36" i="2"/>
  <c r="D52" i="2"/>
  <c r="J52" i="2"/>
  <c r="H52" i="2"/>
  <c r="D11" i="2"/>
  <c r="J11" i="2"/>
  <c r="H11" i="2"/>
  <c r="D98" i="2"/>
  <c r="J98" i="2"/>
  <c r="H98" i="2"/>
  <c r="D50" i="2"/>
  <c r="J50" i="2"/>
  <c r="H50" i="2"/>
  <c r="D29" i="2"/>
  <c r="J29" i="2"/>
  <c r="H29" i="2"/>
  <c r="D72" i="2"/>
  <c r="J72" i="2"/>
  <c r="H72" i="2"/>
  <c r="D19" i="2"/>
  <c r="J19" i="2"/>
  <c r="H19" i="2"/>
  <c r="D22" i="2"/>
  <c r="J22" i="2"/>
  <c r="H22" i="2"/>
  <c r="D66" i="2"/>
  <c r="J66" i="2"/>
  <c r="H66" i="2"/>
  <c r="D28" i="2"/>
  <c r="J28" i="2"/>
  <c r="H28" i="2"/>
  <c r="D21" i="2"/>
  <c r="J21" i="2"/>
  <c r="H21" i="2"/>
  <c r="E79" i="2"/>
  <c r="F33" i="2"/>
  <c r="E39" i="2"/>
  <c r="F22" i="2"/>
  <c r="E22" i="2"/>
  <c r="E51" i="2"/>
  <c r="F51" i="2"/>
  <c r="E58" i="2"/>
  <c r="F58" i="2"/>
  <c r="E87" i="2"/>
  <c r="F87" i="2"/>
  <c r="E95" i="2"/>
  <c r="F95" i="2"/>
  <c r="F61" i="2"/>
  <c r="E61" i="2"/>
  <c r="F48" i="2"/>
  <c r="E48" i="2"/>
  <c r="F77" i="2"/>
  <c r="E77" i="2"/>
  <c r="F83" i="2"/>
  <c r="E24" i="2"/>
  <c r="F24" i="2"/>
  <c r="E20" i="2"/>
  <c r="F20" i="2"/>
  <c r="E28" i="2"/>
  <c r="F28" i="2"/>
  <c r="E94" i="2"/>
  <c r="F98" i="2"/>
  <c r="E98" i="2"/>
  <c r="E26" i="2"/>
  <c r="F26" i="2"/>
  <c r="E6" i="2"/>
  <c r="F6" i="2"/>
  <c r="E88" i="2"/>
  <c r="F88" i="2"/>
  <c r="E68" i="2"/>
  <c r="F68" i="2"/>
  <c r="E100" i="2"/>
  <c r="E42" i="2"/>
  <c r="F42" i="2"/>
  <c r="E34" i="2"/>
  <c r="E92" i="2"/>
  <c r="F92" i="2"/>
  <c r="F76" i="2"/>
  <c r="F13" i="2"/>
  <c r="E13" i="2"/>
  <c r="E18" i="2"/>
  <c r="E71" i="2"/>
  <c r="F71" i="2"/>
  <c r="F9" i="2"/>
  <c r="E9" i="2"/>
  <c r="F45" i="2"/>
  <c r="E45" i="2"/>
  <c r="F84" i="2"/>
  <c r="E84" i="2"/>
  <c r="F32" i="2"/>
  <c r="E32" i="2"/>
  <c r="E99" i="2"/>
  <c r="F99" i="2"/>
  <c r="F31" i="2"/>
  <c r="E31" i="2"/>
  <c r="E49" i="2"/>
  <c r="E7" i="2"/>
  <c r="F7" i="2"/>
  <c r="E73" i="2"/>
  <c r="F64" i="2"/>
  <c r="E64" i="2"/>
  <c r="F39" i="2"/>
  <c r="E78" i="2"/>
  <c r="F78" i="2"/>
  <c r="E43" i="2"/>
  <c r="F43" i="2"/>
  <c r="F53" i="2"/>
  <c r="E53" i="2"/>
  <c r="F30" i="2"/>
  <c r="E30" i="2"/>
  <c r="E33" i="2"/>
  <c r="F62" i="2"/>
  <c r="F70" i="2"/>
  <c r="E11" i="2"/>
  <c r="F11" i="2"/>
  <c r="E12" i="2"/>
  <c r="F12" i="2"/>
  <c r="F96" i="2"/>
  <c r="F66" i="2"/>
  <c r="E66" i="2"/>
  <c r="F80" i="2"/>
  <c r="E80" i="2"/>
  <c r="E67" i="2"/>
  <c r="F69" i="2"/>
  <c r="F17" i="2"/>
  <c r="E17" i="2"/>
  <c r="F55" i="2"/>
  <c r="E19" i="2"/>
  <c r="F19" i="2"/>
  <c r="F36" i="2"/>
  <c r="E36" i="2"/>
  <c r="E14" i="2"/>
  <c r="F14" i="2"/>
  <c r="E29" i="2"/>
  <c r="F29" i="2"/>
  <c r="F35" i="2"/>
  <c r="E35" i="2"/>
  <c r="E54" i="2"/>
  <c r="F81" i="2"/>
  <c r="E63" i="2"/>
  <c r="F63" i="2"/>
  <c r="F54" i="2"/>
  <c r="F89" i="2"/>
  <c r="E89" i="2"/>
  <c r="F38" i="2"/>
  <c r="E38" i="2"/>
  <c r="F56" i="2"/>
  <c r="E56" i="2"/>
  <c r="F60" i="2"/>
  <c r="E60" i="2"/>
  <c r="C5" i="2"/>
  <c r="F5" i="2"/>
  <c r="E5" i="2"/>
  <c r="F72" i="2"/>
  <c r="E72" i="2"/>
  <c r="F23" i="2"/>
  <c r="E23" i="2"/>
  <c r="F10" i="2"/>
  <c r="F65" i="2"/>
  <c r="F57" i="2"/>
  <c r="E57" i="2"/>
  <c r="E40" i="2"/>
  <c r="E97" i="2"/>
  <c r="F97" i="2"/>
  <c r="E27" i="2"/>
  <c r="F27" i="2"/>
  <c r="E90" i="2"/>
  <c r="F90" i="2"/>
  <c r="F41" i="2"/>
  <c r="E41" i="2"/>
  <c r="F75" i="2"/>
  <c r="F85" i="2"/>
  <c r="E85" i="2"/>
  <c r="F86" i="2"/>
  <c r="E86" i="2"/>
  <c r="E8" i="2"/>
  <c r="F8" i="2"/>
  <c r="F46" i="2"/>
  <c r="E46" i="2"/>
  <c r="E21" i="2"/>
  <c r="E25" i="2"/>
  <c r="F25" i="2"/>
  <c r="E59" i="2"/>
  <c r="F59" i="2"/>
  <c r="F93" i="2"/>
  <c r="E93" i="2"/>
  <c r="E52" i="2"/>
  <c r="F52" i="2"/>
  <c r="E50" i="2"/>
  <c r="F50" i="2"/>
  <c r="E91" i="2"/>
  <c r="F91" i="2"/>
  <c r="E37" i="2"/>
  <c r="F37" i="2"/>
  <c r="E16" i="2"/>
  <c r="F16" i="2"/>
  <c r="E47" i="2"/>
  <c r="F47" i="2"/>
  <c r="F15" i="2"/>
  <c r="E44" i="2"/>
  <c r="F44" i="2"/>
  <c r="E62" i="2"/>
  <c r="F100" i="2"/>
  <c r="E96" i="2"/>
  <c r="E76" i="2"/>
  <c r="F18" i="2"/>
  <c r="F67" i="2"/>
  <c r="E75" i="2"/>
  <c r="E69" i="2"/>
  <c r="E55" i="2"/>
  <c r="F94" i="2"/>
  <c r="F21" i="2"/>
  <c r="F49" i="2"/>
  <c r="E82" i="2"/>
  <c r="F82" i="2"/>
  <c r="F73" i="2"/>
  <c r="E74" i="2"/>
  <c r="F74" i="2"/>
  <c r="E81" i="2"/>
  <c r="E10" i="2"/>
  <c r="E70" i="2"/>
  <c r="E65" i="2"/>
  <c r="F34" i="2"/>
  <c r="E83" i="2"/>
  <c r="F40" i="2"/>
</calcChain>
</file>

<file path=xl/sharedStrings.xml><?xml version="1.0" encoding="utf-8"?>
<sst xmlns="http://schemas.openxmlformats.org/spreadsheetml/2006/main" count="748" uniqueCount="314">
  <si>
    <t>Risk</t>
  </si>
  <si>
    <t>&lt; 25%</t>
  </si>
  <si>
    <t>26 - 50%</t>
  </si>
  <si>
    <t>51 - 75%</t>
  </si>
  <si>
    <t>Status %</t>
  </si>
  <si>
    <t>Degree</t>
  </si>
  <si>
    <t>(select option)</t>
  </si>
  <si>
    <t>Report Ident</t>
  </si>
  <si>
    <t>Group</t>
  </si>
  <si>
    <t>Group Number</t>
  </si>
  <si>
    <t>Checklist Row</t>
  </si>
  <si>
    <t>Little</t>
  </si>
  <si>
    <t>Marginal</t>
  </si>
  <si>
    <t>Considerable</t>
  </si>
  <si>
    <t>Substantial</t>
  </si>
  <si>
    <t>1.1.2 Are outgrower bodies (e.g., outgrower associations, trusts, cooperatives, etc.) and farmers aware of the company’s policies, including whether they apply to them?</t>
  </si>
  <si>
    <t>N/A</t>
  </si>
  <si>
    <t>Not Applicable</t>
  </si>
  <si>
    <t>&gt; 75%</t>
  </si>
  <si>
    <t xml:space="preserve">1.1.4  Ikiwa jibu ni ndiyo, je sera hiyo imekuwa ikitekelezwa au kuna mipango iliyowekwa kwa ajili ya utekelezaji wa sera hiyo?  </t>
  </si>
  <si>
    <t xml:space="preserve">6.1 Usanifu na Utekelezaji wa Taratibu za Malalamiko  </t>
  </si>
  <si>
    <r>
      <t xml:space="preserve">I. Sera ya Shirika na Tathmini ya Uwezo </t>
    </r>
    <r>
      <rPr>
        <b/>
        <sz val="11"/>
        <color rgb="FFFF0000"/>
        <rFont val="Calibri"/>
        <family val="2"/>
        <scheme val="minor"/>
      </rPr>
      <t xml:space="preserve"> </t>
    </r>
  </si>
  <si>
    <r>
      <t xml:space="preserve">1.1.5 Je, kampuni ina sera kuhusu namna ya kuendesha ESIAs ambayo inajumuisha upimaji wa athari za haki ya kumiliki ardhi, mazingira, mahusiano ya kijamii, usalama wa chakula, haki za binadamu, na haki za wanawake? </t>
    </r>
    <r>
      <rPr>
        <sz val="9"/>
        <color rgb="FFFF0000"/>
        <rFont val="Calibri"/>
        <family val="2"/>
        <scheme val="minor"/>
      </rPr>
      <t xml:space="preserve"> </t>
    </r>
  </si>
  <si>
    <t xml:space="preserve">II. Uhakiki wa Kisheria, kiutawala na kitaasisi </t>
  </si>
  <si>
    <t xml:space="preserve">2.1 Uhakiki wa Sheria &amp; Sera </t>
  </si>
  <si>
    <r>
      <t>2.1.3 Je, sheria au kanuni zilizotajwa hapo juu zimekuwa zikitekelezwa na je zinatekelezwa  kwa vitendo?</t>
    </r>
    <r>
      <rPr>
        <sz val="9"/>
        <color rgb="FFFF0000"/>
        <rFont val="Calibri"/>
        <family val="2"/>
        <scheme val="minor"/>
      </rPr>
      <t xml:space="preserve"> </t>
    </r>
  </si>
  <si>
    <r>
      <t xml:space="preserve">2.1.4 Je, sheria au kanuni hizi zinatoa ulinzi kamilifu wa haki za binadamu au ardhi? </t>
    </r>
    <r>
      <rPr>
        <sz val="9"/>
        <color rgb="FFFF0000"/>
        <rFont val="Calibri"/>
        <family val="2"/>
        <scheme val="minor"/>
      </rPr>
      <t xml:space="preserve"> </t>
    </r>
  </si>
  <si>
    <r>
      <t>2.3.1 Je, kuna mamlaka ya kisheria, kiutawala, au kimila ambayo hufanya kazi kama wadhamini wa haki za ardhi na / au sheria za usimamizi wa pamoja?</t>
    </r>
    <r>
      <rPr>
        <sz val="9"/>
        <color rgb="FFFF0000"/>
        <rFont val="Calibri"/>
        <family val="2"/>
        <scheme val="minor"/>
      </rPr>
      <t xml:space="preserve"> </t>
    </r>
  </si>
  <si>
    <r>
      <t>2.3.2 Kama jibu ni ndiyo, je mamlaka hizo zina uwezo wa kutosha wa kufanya kazi kama mdhamini?</t>
    </r>
    <r>
      <rPr>
        <sz val="9"/>
        <color rgb="FFFF0000"/>
        <rFont val="Calibri"/>
        <family val="2"/>
        <scheme val="minor"/>
      </rPr>
      <t xml:space="preserve"> </t>
    </r>
  </si>
  <si>
    <r>
      <t xml:space="preserve">III. Tathmini ya Athari </t>
    </r>
    <r>
      <rPr>
        <b/>
        <sz val="11"/>
        <color rgb="FFFF0000"/>
        <rFont val="Calibri"/>
        <family val="2"/>
        <scheme val="minor"/>
      </rPr>
      <t xml:space="preserve"> </t>
    </r>
  </si>
  <si>
    <r>
      <t xml:space="preserve">3.1 Tathmini ya Umiliki wa Ardhi </t>
    </r>
    <r>
      <rPr>
        <b/>
        <sz val="9"/>
        <color rgb="FFFF0000"/>
        <rFont val="Calibri"/>
        <family val="2"/>
        <scheme val="minor"/>
      </rPr>
      <t xml:space="preserve"> </t>
    </r>
  </si>
  <si>
    <t xml:space="preserve">3.1.1  Je, kampuni ilipataje haki kwenye umiliki wake wa sasa?  </t>
  </si>
  <si>
    <r>
      <t xml:space="preserve">3.1.3    Je, kampuni iliwabainisha  wazi wamiliki na watumiaji wote wa haki za ardhi walioathiriwa na uhamishaji wa ardhi? </t>
    </r>
    <r>
      <rPr>
        <sz val="9"/>
        <color rgb="FFFF0000"/>
        <rFont val="Calibri"/>
        <family val="2"/>
        <scheme val="minor"/>
      </rPr>
      <t xml:space="preserve"> </t>
    </r>
  </si>
  <si>
    <r>
      <t xml:space="preserve">3.1.5 Je, ubainishaji umezingatia haki na matumizi ya ardhi kwa wanawake, makundi madogo katika jamii, na makundi mengine yanayoishi katika mazingira hatarishi? </t>
    </r>
    <r>
      <rPr>
        <sz val="9"/>
        <color rgb="FFFF0000"/>
        <rFont val="Calibri"/>
        <family val="2"/>
        <scheme val="minor"/>
      </rPr>
      <t xml:space="preserve"> </t>
    </r>
  </si>
  <si>
    <t xml:space="preserve">3.1.8 Kabla ya uhamishaji wa ardhi, je kampuni ilitathmini athari za haki za ardhi, ikiwa ni pamoja na haki zisizo rasmi, kama vile haki za wanawake, vijana, na / au makundi ya watu wanaoishi katika mazingira hatarishi?   </t>
  </si>
  <si>
    <r>
      <t xml:space="preserve">3.1.10  Kabla ya uhamishaji wa ardhi, je kampuni ilitathmini athari za haki za ardhi, ikiwa ni pamoja na haki zisizo rasmi, kama vile haki za wanawake, vijana, na / au makundi ya watu wanaoishi katika mazingira hatarishi? je, kampuni ilitengeneza sera au mkakati ili kupunguza au kuepuka athari hasi? </t>
    </r>
    <r>
      <rPr>
        <sz val="9"/>
        <color rgb="FFFF0000"/>
        <rFont val="Calibri"/>
        <family val="2"/>
        <scheme val="minor"/>
      </rPr>
      <t xml:space="preserve"> </t>
    </r>
  </si>
  <si>
    <r>
      <t xml:space="preserve">3.1.11 Je, usanifu wa mradi na / au usanidi wa ardhi umebadilika ili kupunguza athari hizi? </t>
    </r>
    <r>
      <rPr>
        <sz val="9"/>
        <color rgb="FFFF0000"/>
        <rFont val="Calibri"/>
        <family val="2"/>
        <scheme val="minor"/>
      </rPr>
      <t xml:space="preserve"> </t>
    </r>
  </si>
  <si>
    <r>
      <t>3.2.5 Je, kampuni imezingatia njia za kuboresha usalama wa chakula?</t>
    </r>
    <r>
      <rPr>
        <sz val="9"/>
        <color rgb="FFFF0000"/>
        <rFont val="Calibri"/>
        <family val="2"/>
        <scheme val="minor"/>
      </rPr>
      <t xml:space="preserve"> </t>
    </r>
  </si>
  <si>
    <r>
      <t>3.2.6 Kama sehemu ya ESIA, kampuni ilitathmini athari za haki za binadamu zitokanazo na uwekezaji?</t>
    </r>
    <r>
      <rPr>
        <sz val="9"/>
        <color rgb="FFFF0000"/>
        <rFont val="Calibri"/>
        <family val="2"/>
        <scheme val="minor"/>
      </rPr>
      <t xml:space="preserve"> </t>
    </r>
  </si>
  <si>
    <t xml:space="preserve">3.2.8 Je, kampuni ina taratibu zilizowekwa za kusimamia na kupunguza athari katika kipindi chote cha maisha ya mradi? </t>
  </si>
  <si>
    <r>
      <t>4.1.5 5 Je, kampuni ilifanya mashauriano na wamiliki na watumiaji wa haki za ardhi walioathiriwa katika awamu muhimu za uhamishaji wa ardhi au utekelezaji wa mradi ambao unaathiri maslahi ya ardhi (kwa mfano, baada ya matokeo ya ESIA kusambazwa, kabla majadiliano hayajafanyika, nk)?</t>
    </r>
    <r>
      <rPr>
        <sz val="9"/>
        <color rgb="FFFF0000"/>
        <rFont val="Calibri"/>
        <family val="2"/>
        <scheme val="minor"/>
      </rPr>
      <t xml:space="preserve"> </t>
    </r>
  </si>
  <si>
    <r>
      <t>4.1.6 Je, kuna taratibu (kwa mfano, kamati ya usimamizi yenye mamlaka na raslimali za kutosha ambayo inajumuisha wawakilishi wa wadau) uliowekwa ili kuwezesha mawasiliano ya pande mbili baina ya jamii, kampuni na serikali?</t>
    </r>
    <r>
      <rPr>
        <sz val="9"/>
        <color rgb="FFFF0000"/>
        <rFont val="Calibri"/>
        <family val="2"/>
        <scheme val="minor"/>
      </rPr>
      <t xml:space="preserve"> </t>
    </r>
  </si>
  <si>
    <t xml:space="preserve">4.1.7 Orodhesha / Elezea taratibu hizi  </t>
  </si>
  <si>
    <t xml:space="preserve">5.1 Uingiaji mkataba na makubaliano </t>
  </si>
  <si>
    <r>
      <t>5.1.1 Je mkataba unaelezea wazi ahadi na makubaliano ambayo kampuni imefanya kuhusiana na wajibu wake kijamii na kimazingira katika kushughulikia matokeo ya ESIA na ushiriki wake wa baadaye?</t>
    </r>
    <r>
      <rPr>
        <sz val="9"/>
        <color rgb="FFFF0000"/>
        <rFont val="Calibri"/>
        <family val="2"/>
        <scheme val="minor"/>
      </rPr>
      <t xml:space="preserve"> </t>
    </r>
  </si>
  <si>
    <r>
      <t xml:space="preserve">5.1.2 Je mkataba unajumuisha utoaji wa taarifa ya kila mwaka juu ya utekelezaji wa mpango wa upunguzaji wa athari? </t>
    </r>
    <r>
      <rPr>
        <sz val="9"/>
        <color rgb="FFFF0000"/>
        <rFont val="Calibri"/>
        <family val="2"/>
        <scheme val="minor"/>
      </rPr>
      <t xml:space="preserve"> </t>
    </r>
  </si>
  <si>
    <r>
      <t>5.1.5 Je mkataba unajumuisha ibara inayolinda matumizi bora na endelevu ya rasilimali za asili, hususan maji?</t>
    </r>
    <r>
      <rPr>
        <sz val="9"/>
        <color rgb="FFFF0000"/>
        <rFont val="Calibri"/>
        <family val="2"/>
        <scheme val="minor"/>
      </rPr>
      <t xml:space="preserve"> </t>
    </r>
  </si>
  <si>
    <r>
      <t>5.1.7 Je, kampuni hufanya majadiliano na wamiliki na watumiaji wa haki za ardhi waliobainishwa kabla ya kuingia mkataba?</t>
    </r>
    <r>
      <rPr>
        <sz val="9"/>
        <color rgb="FFFF0000"/>
        <rFont val="Calibri"/>
        <family val="2"/>
        <scheme val="minor"/>
      </rPr>
      <t xml:space="preserve"> </t>
    </r>
  </si>
  <si>
    <t xml:space="preserve">5.1.8 Je, majadiliano yalishughulikia maslahi na haki za wanawake na makundi mengine yanayoishi katika mazingira hatarishi? </t>
  </si>
  <si>
    <r>
      <t>5.1.9 Je, majadiliano hayo yalitokea baada ya kampuni kushirikisha taarifa zote muhimu zinazohusiana na uhamishaji wa ardhi au mabadiliko ya matumizi ya ardhi?</t>
    </r>
    <r>
      <rPr>
        <sz val="9"/>
        <color rgb="FFFF0000"/>
        <rFont val="Calibri"/>
        <family val="2"/>
        <scheme val="minor"/>
      </rPr>
      <t xml:space="preserve"> </t>
    </r>
  </si>
  <si>
    <r>
      <t>5.1.10 Je, kampuni imesaidia jamii kupata uwezo wa kutosha kushiriki katika mazungumzo ya haki?</t>
    </r>
    <r>
      <rPr>
        <sz val="9"/>
        <color rgb="FFFF0000"/>
        <rFont val="Calibri"/>
        <family val="2"/>
        <scheme val="minor"/>
      </rPr>
      <t xml:space="preserve"> </t>
    </r>
  </si>
  <si>
    <t xml:space="preserve">5.1.12 Je, kampuni ilizipatia jamii muda na rasilimali za kutosha ili kuupitia mkataba kabla ya kuusaini? Wakati na rasilimali za kutosha zitajumuisha muda na njia za kuwasiliana na wataalam wa nje?  </t>
  </si>
  <si>
    <r>
      <t xml:space="preserve">5.1.15 Je, jamii zilizoathirika zinaweza kupata mkataba wa mwisho? </t>
    </r>
    <r>
      <rPr>
        <sz val="9"/>
        <color rgb="FFFF0000"/>
        <rFont val="Calibri"/>
        <family val="2"/>
        <scheme val="minor"/>
      </rPr>
      <t xml:space="preserve"> </t>
    </r>
  </si>
  <si>
    <t xml:space="preserve">VI. Malalamiko &amp; Mrejesho </t>
  </si>
  <si>
    <t xml:space="preserve">6.1.1 Je, kampuni ina utaratibu wa uwasilishaji wa malalamiko?  </t>
  </si>
  <si>
    <r>
      <t xml:space="preserve">6.1.5 Je, kampuni inafasili wazi mipaka ya utaratibu wa malalamiko (kwa mfano, aina ya malalamiko na walalamikaji)? </t>
    </r>
    <r>
      <rPr>
        <sz val="9"/>
        <color rgb="FFFF0000"/>
        <rFont val="Calibri"/>
        <family val="2"/>
        <scheme val="minor"/>
      </rPr>
      <t xml:space="preserve"> </t>
    </r>
  </si>
  <si>
    <t xml:space="preserve">6.3 Taratibu za Kufuatilia na Kutathmini Utaratibu wa Malalamiko  </t>
  </si>
  <si>
    <r>
      <t xml:space="preserve">6.3.2 Je, Kampuni inashirikisha matokeo ya ufuatiliaji na tathmini ili kuboresha utaratibu wa malalamiko? </t>
    </r>
    <r>
      <rPr>
        <sz val="9"/>
        <color rgb="FFFF0000"/>
        <rFont val="Calibri"/>
        <family val="2"/>
        <scheme val="minor"/>
      </rPr>
      <t xml:space="preserve"> </t>
    </r>
  </si>
  <si>
    <r>
      <t xml:space="preserve">7.2.2 Je, kampuni ina uwezo wa wafanyakazi na rasilimali ili kukabiliana na hatari za uvamizi zinazoendelea na zinazojitokeza? </t>
    </r>
    <r>
      <rPr>
        <sz val="9"/>
        <color rgb="FFFF0000"/>
        <rFont val="Calibri"/>
        <family val="2"/>
        <scheme val="minor"/>
      </rPr>
      <t xml:space="preserve"> </t>
    </r>
  </si>
  <si>
    <r>
      <t xml:space="preserve">7.2.3 Je, kampuni ina mipango kazi iliyowekwa kwa ajili ya kushughulikia hatari za uvamizi zilizopo na zinazoibuka? </t>
    </r>
    <r>
      <rPr>
        <sz val="9"/>
        <color rgb="FFFF0000"/>
        <rFont val="Calibri"/>
        <family val="2"/>
        <scheme val="minor"/>
      </rPr>
      <t xml:space="preserve"> </t>
    </r>
  </si>
  <si>
    <r>
      <t xml:space="preserve">7.2.4 Je, serikali ya mitaa ni wajibifu kwenye matatizo ya kampuni kuhusu uvamizi kwa jamii na imejiandaa kuunga mkono au kusaidia pamoja na kuzuia uvamizi na kuwaondoa kisheria wavamizi katika ardhi ya kampuni? </t>
    </r>
    <r>
      <rPr>
        <sz val="9"/>
        <color rgb="FFFF0000"/>
        <rFont val="Calibri"/>
        <family val="2"/>
        <scheme val="minor"/>
      </rPr>
      <t xml:space="preserve"> </t>
    </r>
  </si>
  <si>
    <r>
      <t xml:space="preserve">7.3.1 Je, kampuni inabainisha kwa nini maeneo yapo katika hatari ya kuvamiwa (kwa mfano, ardhi inatumika kama haki ya njia katika ardhi au alama ya kufikia, inaonekana kuwa haitumiki, ni eneo lenye mgogoro, lina mipaka isiyojulikana au isiyoeleweka vizuri, imeathiriwa na mabadiliko ya hali ya hewa, nk)? </t>
    </r>
    <r>
      <rPr>
        <sz val="9"/>
        <color rgb="FFFF0000"/>
        <rFont val="Calibri"/>
        <family val="2"/>
        <scheme val="minor"/>
      </rPr>
      <t xml:space="preserve"> </t>
    </r>
  </si>
  <si>
    <t xml:space="preserve">7.4 Hatua za kuzuia </t>
  </si>
  <si>
    <r>
      <t xml:space="preserve">7.4.2 Je, kampuni ina taratibu za kufanya doria/kulinda mipaka /utekelezaji wa sheria ziliowekwa? </t>
    </r>
    <r>
      <rPr>
        <sz val="9"/>
        <color rgb="FFFF0000"/>
        <rFont val="Calibri"/>
        <family val="2"/>
        <scheme val="minor"/>
      </rPr>
      <t xml:space="preserve"> </t>
    </r>
  </si>
  <si>
    <r>
      <t xml:space="preserve">7.4.3 Je, kampuni hiyo imeendeleza mipango ya muda mfupi na muda mrefu kwa ajili ya matumizi mahususi ya ardhi isiyotumika au kwa ajili ya ardhi inayoonekana kutotumika? </t>
    </r>
    <r>
      <rPr>
        <sz val="9"/>
        <color rgb="FFFF0000"/>
        <rFont val="Calibri"/>
        <family val="2"/>
        <scheme val="minor"/>
      </rPr>
      <t xml:space="preserve"> </t>
    </r>
  </si>
  <si>
    <r>
      <t>7.4.4 Je, uchunguzi wa kampuni unaweka kumbukumbu ya hatari za uvamizi?</t>
    </r>
    <r>
      <rPr>
        <sz val="9"/>
        <color rgb="FFFF0000"/>
        <rFont val="Calibri"/>
        <family val="2"/>
        <scheme val="minor"/>
      </rPr>
      <t xml:space="preserve"> </t>
    </r>
  </si>
  <si>
    <t xml:space="preserve">VIII. Mabadiliko ya Matumizi ya ardhi  </t>
  </si>
  <si>
    <t xml:space="preserve">8.1 Kutathmini haki ya kampuni kwenye ardhi </t>
  </si>
  <si>
    <r>
      <t>8.1.2 Je, Kampuni ilipata ardhi kwa kuzingatia utaratibu unaofuata sheria za ndani?</t>
    </r>
    <r>
      <rPr>
        <sz val="9"/>
        <color rgb="FFFF0000"/>
        <rFont val="Calibri"/>
        <family val="2"/>
        <scheme val="minor"/>
      </rPr>
      <t xml:space="preserve"> </t>
    </r>
  </si>
  <si>
    <r>
      <t>8.1.4 Wakati wa kupata ardhi, je kampuni ilikamilisha mahitaji ya Mashauriano na Ushirikiano (angalia orodha katika Sehemu ya 4)?</t>
    </r>
    <r>
      <rPr>
        <sz val="9"/>
        <color rgb="FFFF0000"/>
        <rFont val="Calibri"/>
        <family val="2"/>
        <scheme val="minor"/>
      </rPr>
      <t xml:space="preserve">  </t>
    </r>
  </si>
  <si>
    <r>
      <t xml:space="preserve">8.1.6 Je, kampuni imekamilisha mahitaji yote chini ya sheria za ndani kwa ajili ya mabadiliko ya matumizi ya ardhi (kwa mfano, mabadiliko ya ukanda, ruhusa ikiwa inatumika)? </t>
    </r>
    <r>
      <rPr>
        <sz val="9"/>
        <color rgb="FFFF0000"/>
        <rFont val="Calibri"/>
        <family val="2"/>
        <scheme val="minor"/>
      </rPr>
      <t xml:space="preserve"> </t>
    </r>
  </si>
  <si>
    <r>
      <t xml:space="preserve">8.2 Ubainishaji wa wamiliki wengine wa ardhi &amp; Watumiaji na Athari inayoweza tokea </t>
    </r>
    <r>
      <rPr>
        <b/>
        <sz val="9"/>
        <color rgb="FFFF0000"/>
        <rFont val="Calibri"/>
        <family val="2"/>
        <scheme val="minor"/>
      </rPr>
      <t xml:space="preserve"> </t>
    </r>
  </si>
  <si>
    <r>
      <t xml:space="preserve">8.3 Mashauriano &amp; Ushirikiano </t>
    </r>
    <r>
      <rPr>
        <b/>
        <sz val="9"/>
        <color rgb="FFFF0000"/>
        <rFont val="Calibri"/>
        <family val="2"/>
        <scheme val="minor"/>
      </rPr>
      <t xml:space="preserve">  </t>
    </r>
  </si>
  <si>
    <r>
      <t xml:space="preserve">8.3.1 Je, kampuni imeshauriana na kushirikiana na wamiliki wa haki za ardhi na watumiaji walioathiriwa kuhusu mabadiliko ya matumizi ya ardhi yaliyopangwa? </t>
    </r>
    <r>
      <rPr>
        <sz val="9"/>
        <rFont val="Calibri"/>
        <family val="2"/>
        <scheme val="minor"/>
      </rPr>
      <t xml:space="preserve">Tazama orodha ya "Mashauriano na Ushirikiano". </t>
    </r>
  </si>
  <si>
    <t xml:space="preserve">8.4 Kuingia Mkataba na Makubaliano </t>
  </si>
  <si>
    <r>
      <t>8.4.1 Je, kampuni imekamilisha vipengele vyote kwa ajili ya majadiliano ya kutosha na uingiaji wa mkataba kuhusiana na mabadiliko ya matumizi ya ardhi yaliyopangwa? Angalia orodha ya "Uingiaji wa Mkataba na Makubaliano".</t>
    </r>
    <r>
      <rPr>
        <sz val="9"/>
        <color rgb="FFFF0000"/>
        <rFont val="Calibri"/>
        <family val="2"/>
        <scheme val="minor"/>
      </rPr>
      <t xml:space="preserve"> </t>
    </r>
  </si>
  <si>
    <t>8.5 Malalamiko</t>
  </si>
  <si>
    <t>(chagua uchaguzi)</t>
  </si>
  <si>
    <t>(chagua kiwango)</t>
  </si>
  <si>
    <t xml:space="preserve">Maoni &amp; Uhifadhi wa Nyaraka </t>
  </si>
  <si>
    <t xml:space="preserve">Hatua za ufatiliaji </t>
  </si>
  <si>
    <t>Uwezo (Ni nani atakayefanya shughuli za mpango kazi)</t>
  </si>
  <si>
    <t xml:space="preserve">Muhtasari wa mpango kazi  </t>
  </si>
  <si>
    <t xml:space="preserve">3.2.5  Je, kampuni imezingatia njia za kuboresha usalama wa chakula? </t>
  </si>
  <si>
    <t xml:space="preserve">3.2.6 Kama sehemu ya ESIA, kampuni ilitathmini athari za haki za binadamu zitokanazo na uwekezaji? </t>
  </si>
  <si>
    <t>3.2.4 Je, kampuni imetengeneza mpango wa upunguzaji ili kupunguza au kuepuka hatari za usalama wa chakula?</t>
  </si>
  <si>
    <r>
      <t xml:space="preserve">4.1.2 Je, taarifa zote muhimu zinazohusika zilishirikishwa kwa njia inayofaa (kwa mfano, katika lugha za kijamii, kwa wakati unaofaa, kwa uwazi, wakati na mahali zinapoweza kupatikana, kwenye ukumbi sahihi/unafaa nk)? </t>
    </r>
    <r>
      <rPr>
        <sz val="9"/>
        <color rgb="FFFF0000"/>
        <rFont val="Calibri"/>
        <family val="2"/>
        <scheme val="minor"/>
      </rPr>
      <t xml:space="preserve"> </t>
    </r>
  </si>
  <si>
    <t xml:space="preserve">4.1.2 Je, taarifa zote muhimu zilishirikishwa kwa njia inayofikia inayofaa (kwa mfano, katika lugha za kijamii, kwa wakati unaofaa, kwa uwazi, wakati na mahali zinapoweza kupatikana, katika ukumbi sahihi/unafaa nk)?  </t>
  </si>
  <si>
    <t xml:space="preserve">4.1.5 Je, kampuni ilifanya mashauriano na wamiliki na watumiaji wa haki za ardhi walioathiriwa katika awamu muhimu za uhamishaji wa ardhi au utekelezaji wa mradi ambao unaathiri maslahi ya ardhi (kwa mfano, baada ya matokeo ya ESIA kusambazwa, kabla majadiliano hayajafanyika, nk)? </t>
  </si>
  <si>
    <t xml:space="preserve">V. Uingiaji Mkataba na Makubaliano  </t>
  </si>
  <si>
    <t xml:space="preserve">5.1.2  Je mkataba unajumuisha utoaji wa taarifa juu ya utekelezaji wa mpango wa upunguzaji wa athari?  </t>
  </si>
  <si>
    <t xml:space="preserve">5.1.5 Je mkataba husika unajumuisha ibara inayolinda matumizi bora na endelevu ya rasilimali za asili, hususan maji? </t>
  </si>
  <si>
    <t xml:space="preserve">5.1.6 Je, kampuni inachukua hatua sahihi ili kuamua endapo wale wanaowakilisha jamii katika majadiliano na mashauriano wanalenga kulinda maslahi bora ya jamii nzima?  </t>
  </si>
  <si>
    <t xml:space="preserve">5.1.7  Je, kampuni hufanya majadiliano na mashauriano na wamiliki na watumiaji wa haki za ardhi waliobainishwa kabla ya kuingia mkataba? </t>
  </si>
  <si>
    <t xml:space="preserve">5.1.8 Je, majadiliano na mashaurinao yalishughulikia maslahi na haki za wanawake na makundi mengine yanayoishi katika mazingira hatarishi? </t>
  </si>
  <si>
    <t xml:space="preserve">Orodha ya Tathmini   </t>
  </si>
  <si>
    <t>Hali</t>
  </si>
  <si>
    <t xml:space="preserve">Maoni &amp; Uhifadhi wa nyaraka  </t>
  </si>
  <si>
    <t>Kihatarishi (1=ya chini; 3= ya juu  )</t>
  </si>
  <si>
    <t>1.2.1  Je, kampuni ina wafanyakazi ambao majukumu yao yanajumuisha ufuatiliaji endapo mipangilio ya kilimo cha mkataba imeanzishwa na kusimamiwa kwa namna inayoendana na sera ya ardhi ya kampuni?</t>
  </si>
  <si>
    <t xml:space="preserve">II. Uhakiki wa Kisheria, Kiutawala na Kitaasisi   </t>
  </si>
  <si>
    <t>2.1.5 Je, kuna sheria za ndani zinazohusiana na utaifishaji? Ikiwa ndivyo, ni mahitaji gani ambayo serikali inapaswa kuyazingatia ili kutaifisha ardhi?</t>
  </si>
  <si>
    <t>2.1.9 Je, Sheria zinahitaji kipimo cha athari zinazohusiana na usalama wa haki za ardhi, usalama wa chakula, na haki za binadamu?</t>
  </si>
  <si>
    <t>2.1.10  Chini ya sheria za sasa, sera, na desturi, je taratibu za kuwasilisha malalamiko zinapatikana kwa vyombo vya kilimo cha mikataba na wakulima?</t>
  </si>
  <si>
    <t xml:space="preserve">2.2 Uhakiki wa Kiutawala </t>
  </si>
  <si>
    <t>2.2.2  Je, nyaraka hizo zimeweka katika maandishi kumbukumbu za sheria za nchi, sheria za kimila, na haki zinazotolewa na serikali?</t>
  </si>
  <si>
    <t>2.2.5   Je, kuna nyaraka ambazo zinathibitisha uhalali wa haki za vyama vya kilimo cha mkataba  na wakulima kumiliki, kukodisha, kutumia, au kuchukua ardhi?</t>
  </si>
  <si>
    <t xml:space="preserve">2.2.6  Je, kuna nyaraka zinazounga mkono kwamba ardhi hiyo ilibainishwa na kugawiwa kihalali kwenye mpango wa kilimo cha mkataba?  </t>
  </si>
  <si>
    <t xml:space="preserve">2.3 Uhakiki wa Kitaasisi  </t>
  </si>
  <si>
    <t xml:space="preserve">2.3.1 Je, kuna mamlaka za kisheria, kiutawala au kimila ambazo zinafanya kazi kama wadhamini wa haki za ardhi na au sheria jumuishi za usimamizi? </t>
  </si>
  <si>
    <t xml:space="preserve">2.3.3 Je, kuna migogoro iliyopo kuhusu uwezo wa mdhamini/wadhamini katika kulinda haki za ardhi kwa ufanisi?  </t>
  </si>
  <si>
    <t xml:space="preserve">3.1 Tathmini ya Umiliki wa Ardhi   </t>
  </si>
  <si>
    <t xml:space="preserve">3.1.4 Je, ubainishaji huo umechukua wigo wa haki za ardhi kwa wamiliki na watumiaji wote wa ardhi, ikiwa ni pamoja na haki za sheria za nchi, kimila, msimu, sheria zinazotolewa na serikali, zinazoingiliana, na haki nyingine zinazotumika? </t>
  </si>
  <si>
    <t xml:space="preserve">3.1.5 Je, ubainishaji huo umezingatia haki na matumizi ya ardhi kwa wanawake, makundi madogo katika jamii, na makundi mengine yanayoishi katika mazingira hatarishi?  </t>
  </si>
  <si>
    <t>3.1.8  Je, kampuni ilitathmini athari za haki za ardhi na matumizi yatokanayo na uanzishaji wa mpango wa kilimo cha mkataba, ikiwa ni pamoja na haki zisizo rasmi, kama vile haki za wanawake, vijana, na / au makundi ya watu wanaoishi katika mazingira hatarishi? tathmini inapaswa ifanyike kabla mpango wa kilimo cha mkataba haujaanzishwa</t>
  </si>
  <si>
    <t xml:space="preserve">3.1.9 Je, kampuni ilitengeneza sera au mikakati ya kupunguza au kuepuka athari hasi? </t>
  </si>
  <si>
    <r>
      <t xml:space="preserve">3.1.10 </t>
    </r>
    <r>
      <rPr>
        <sz val="9"/>
        <color theme="1"/>
        <rFont val="Calibri"/>
        <family val="2"/>
        <scheme val="minor"/>
      </rPr>
      <t xml:space="preserve">Je, usanifu wa mradi na / au usanidi wa ardhi umebadilika ili kupunguza athari hizi?  </t>
    </r>
  </si>
  <si>
    <t xml:space="preserve">3.1.13 Je, kampuni ina taratibu zilizowekwa za kusimamia na kupunguza athari katika kipindi chote cha maisha ya mradi?  </t>
  </si>
  <si>
    <t xml:space="preserve">IV. Mashauriano na Ushirikiano </t>
  </si>
  <si>
    <t xml:space="preserve">4.1 Mashauriano &amp; Ushirikiano  </t>
  </si>
  <si>
    <t xml:space="preserve">5.1.10  Je, kampuni au chombo cha kilimo cha mkataba (kwa mfano, vyama vya kilimo cha mkataba, wadhamini au mashirika) kinasaidia jamii kupata uwezo wa kutosha kushiriki katika majadiliano yenye haki? </t>
  </si>
  <si>
    <t xml:space="preserve">5.1.12 Je, pande zinazoingia mkataba zilipewa muda na rasilimali za kutosha ili kuupitia mkataba kabla ya kuusaini? Wakati na rasilimali za kutosha zinajumuisha muda na njia za kuwasiliana na wataalam wa nje?  </t>
  </si>
  <si>
    <t xml:space="preserve">5.1.13 Je, wamiliki wa haki za ardhi na watumiaji wana uhuru wa kusema "ndiyo" wanakubaliana au "hapana" hawakubaliani na masharti ya mpango wa kilimo cha mkataba? </t>
  </si>
  <si>
    <t>5.1.15 Je, wakulima wa kilimo cha mkataba na wadau wengine wanaweza kupata mkataba wa mwisho (kwa mfano, mikataba inayohusiana na kuanzishwa kwa mpango wa kilimo cha mkataba, mikataba ya usambazaji wa miwa, nk)</t>
  </si>
  <si>
    <t xml:space="preserve">6.1.1 Je, kampuni au mhimili husika wa kilimo cha mkataba (kwa mfano, vyama vya kilimo cha mkataba, wadhamini, au shirika) ina utaratibu wa uwasilishaji wa malalamiko kwa ajili ya malalamiko yanayohusiana na uanzishaji na usimamizi wa mpango wa kilimo cha mkataba?  </t>
  </si>
  <si>
    <t xml:space="preserve">6.1.2 Je, kampuni au mhimili husika wa kilimo cha mkataba (kwa mfano, vyama vya kilimo cha mkataba, wadhamini, au shirika) inawapa wafanyakazi wanaofaa rasilimali za kutosha ili kusanifu, kutekeleza na kusimamia wa utaratibu wake wa malalamiko?  </t>
  </si>
  <si>
    <t xml:space="preserve">6.1.5 Je, kampuni inafasili wazi mipaka ya utaratibu wa malalamiko (kwa mfano, aina ya malalamiko na walalamikaji)? </t>
  </si>
  <si>
    <t xml:space="preserve">6.1.6  Je, mipaka ya utaratibu wa malalamiko unajumuisha  malalamiko kutoka kwa wakulima wa kilimo cha mkataba au vyama dhidi ya kampuni?  </t>
  </si>
  <si>
    <t xml:space="preserve">6.1.7 Je, mipaka ya utaratibu wa malalamiko unajumuisha  malalamiko kutoka kwa wakulima wa kilimo cha mkataba dhidi ya vyama vya kilimo cha mkataba au wakulima wengine wa kilimo cha mkataba? </t>
  </si>
  <si>
    <t xml:space="preserve">6.1.9 Je, kampuni au mhimili wa kilimo cha mkataba unaohusika (kwa mfano, vyama vya kilimo cha mkataba, wadhamini au shirika) imewataarifu watumiaji lengwa wengine  wa utaratibu wa malalamiko? </t>
  </si>
  <si>
    <t xml:space="preserve">6.3.2 Je, Kampuni au mhimili wa kilimo cha mkataba (kwa mfano, chama cha kilimo cha mkataba, wadhamini, au shirika) inashirikisha matokeo ya ufuatiliaji na tathmini ili kuboresha utaratibu wa malalamiko?  </t>
  </si>
  <si>
    <t>Kihatarishi (1= ya chini ; 3= Ya juu)</t>
  </si>
  <si>
    <t>Vihatarishi (1=ya chini ; 3=ya juu )</t>
  </si>
  <si>
    <r>
      <t xml:space="preserve">Muda/Mipango </t>
    </r>
    <r>
      <rPr>
        <b/>
        <sz val="10"/>
        <color rgb="FFC00000"/>
        <rFont val="Calibri"/>
        <family val="2"/>
        <scheme val="minor"/>
      </rPr>
      <t xml:space="preserve"> </t>
    </r>
  </si>
  <si>
    <t>Vihatarishi (1=hya chini; 3=ya juu )</t>
  </si>
  <si>
    <t xml:space="preserve">Uhakiki wa Orodha ya Tathmini </t>
  </si>
  <si>
    <t xml:space="preserve">1.1  Thathmini ya Sera </t>
  </si>
  <si>
    <r>
      <t xml:space="preserve">1.1.2 Ikiwa jibu ni ndiyo, je sera hiyo imekuwa ikitekelezwa au kuna mpango uliowekwa kwa ajili ya utekelezaji wa sera hiyo?  </t>
    </r>
    <r>
      <rPr>
        <sz val="9"/>
        <color rgb="FFFF0000"/>
        <rFont val="Calibri"/>
        <family val="2"/>
        <scheme val="minor"/>
      </rPr>
      <t xml:space="preserve"> </t>
    </r>
  </si>
  <si>
    <t xml:space="preserve">1.2 Tathmini ya Uwezo  </t>
  </si>
  <si>
    <r>
      <t>1.2.1 Je, kampuni ina uwezo madhubuti wa kutathmini sheria, sera na uhakiki wa kitaasisi?</t>
    </r>
    <r>
      <rPr>
        <sz val="9"/>
        <color rgb="FFFF0000"/>
        <rFont val="Calibri"/>
        <family val="2"/>
        <scheme val="minor"/>
      </rPr>
      <t xml:space="preserve"> </t>
    </r>
  </si>
  <si>
    <r>
      <t>1.2.2 Je, kampuni ina utaalamu ambao ni wa lazima katika kuendesha Tathmini ya athari ya kumiliki ardhi na ESIAs ambayo inajumuisha tathmini ya haki za binadamu na athari za usalama wa chakula? Je, kampuni pia ina uwezo wa kutengeneza mpango wa namna ya kuepuka au kupunguza athari hizo?</t>
    </r>
    <r>
      <rPr>
        <sz val="9"/>
        <color rgb="FFFF0000"/>
        <rFont val="Calibri"/>
        <family val="2"/>
        <scheme val="minor"/>
      </rPr>
      <t xml:space="preserve"> </t>
    </r>
  </si>
  <si>
    <r>
      <t>1.2.4 Je, kampuni hiyo ina uwezo madhubuti wa kutathmini athari pana zaidi kwenye jamii asilia? (kwa mfano, afisa/maafisa mawasiliano wa jamii, njia ya mawasiliano ya pande mbili)?</t>
    </r>
    <r>
      <rPr>
        <sz val="9"/>
        <color rgb="FFFF0000"/>
        <rFont val="Calibri"/>
        <family val="2"/>
        <scheme val="minor"/>
      </rPr>
      <t xml:space="preserve"> </t>
    </r>
  </si>
  <si>
    <r>
      <t>1.2.6 Je, wafanyakazi wanaohusika wana mamlaka ya kutosha na wanapata msaada wa taasisi katika kutekeleza majukumu yao ambayo yanahusiana na ardhi (kwa mfano, orodha ya maelezo ya kazi na yanahusishwa na uhakiki wa utendaji)?</t>
    </r>
    <r>
      <rPr>
        <sz val="9"/>
        <color rgb="FFFF0000"/>
        <rFont val="Calibri"/>
        <family val="2"/>
        <scheme val="minor"/>
      </rPr>
      <t xml:space="preserve"> </t>
    </r>
  </si>
  <si>
    <r>
      <t xml:space="preserve">1.2.7 Je, kampuni ina uelewa mzuri juu ya hali ya rushwa nchini, hususani katika eneo ambapo uwekezaji unafanyika? </t>
    </r>
    <r>
      <rPr>
        <sz val="9"/>
        <color rgb="FFFF0000"/>
        <rFont val="Calibri"/>
        <family val="2"/>
        <scheme val="minor"/>
      </rPr>
      <t xml:space="preserve"> </t>
    </r>
  </si>
  <si>
    <r>
      <t xml:space="preserve">2.1.5 Je, kuna vikwazo katika matumizi ya sheria au kanuni za ndani kwenye eneo la mradi wa uwekezaji ambavyo vinaweza kuathiri haki za wale wanaoishi na kufanya kazi kwenye eneo hilo? </t>
    </r>
    <r>
      <rPr>
        <sz val="9"/>
        <color rgb="FFFF0000"/>
        <rFont val="Calibri"/>
        <family val="2"/>
        <scheme val="minor"/>
      </rPr>
      <t xml:space="preserve"> </t>
    </r>
  </si>
  <si>
    <r>
      <t>2.1.6 Je, kuna sheria au kanuni za ndani zinazofungamana na utaifishaji? Ikiwa jibu ni ndiyo, je ni masharti  gani ambayo serikali inapaswa kuyazingatia ili kutaifisha ardhi?</t>
    </r>
    <r>
      <rPr>
        <sz val="9"/>
        <color rgb="FFFF0000"/>
        <rFont val="Calibri"/>
        <family val="2"/>
        <scheme val="minor"/>
      </rPr>
      <t xml:space="preserve"> </t>
    </r>
  </si>
  <si>
    <r>
      <t>2.1.9 Ikiwa jibu ni ndiyo, je, sheria au kanuni hizo zinafafanua wazi ni wakati gani ESIAs inahitajika (kwa mfano kabla ya makubaliano)?</t>
    </r>
    <r>
      <rPr>
        <sz val="9"/>
        <color rgb="FFFF0000"/>
        <rFont val="Calibri"/>
        <family val="2"/>
        <scheme val="minor"/>
      </rPr>
      <t xml:space="preserve"> </t>
    </r>
  </si>
  <si>
    <r>
      <t>2.1.10 Je, sheria au kanuni hizo zinahitaji kipimo cha athari zinazohusiana na usalama wa kumiliki ardhi, usalama wa chakula, na haki za binadamu?</t>
    </r>
    <r>
      <rPr>
        <sz val="9"/>
        <color rgb="FFFF0000"/>
        <rFont val="Calibri"/>
        <family val="2"/>
        <scheme val="minor"/>
      </rPr>
      <t xml:space="preserve"> </t>
    </r>
  </si>
  <si>
    <r>
      <t>2.1.11 Chini ya sheria zilizopo kwa sasa, sera, na desturi, ni taratibu zipi za malalamiko zinazopatikana kwa raia, wanajamii, na wafanyakazi?</t>
    </r>
    <r>
      <rPr>
        <sz val="9"/>
        <color rgb="FFFF0000"/>
        <rFont val="Calibri"/>
        <family val="2"/>
        <scheme val="minor"/>
      </rPr>
      <t xml:space="preserve"> </t>
    </r>
  </si>
  <si>
    <t xml:space="preserve">2.2 Uhakiki wa Masuala ya Kiutawala  </t>
  </si>
  <si>
    <t xml:space="preserve">2.2.1  Je, kuna kumbukumbu zilizopo kwenye eneo la mradi ambazo zimetunza haki za ardhi  </t>
  </si>
  <si>
    <r>
      <t>2.2.4 Je, wanajamii na serikali wana uwezo wa kuzipata hizi nyaraka za kumbukumbu?</t>
    </r>
    <r>
      <rPr>
        <sz val="9"/>
        <color rgb="FFFF0000"/>
        <rFont val="Calibri"/>
        <family val="2"/>
        <scheme val="minor"/>
      </rPr>
      <t xml:space="preserve"> </t>
    </r>
  </si>
  <si>
    <r>
      <t xml:space="preserve">3.1.2 Uhamishaji wa ardhi ulihusisha utaifishaji wa serikali na uhamisho usio wa hiari? </t>
    </r>
    <r>
      <rPr>
        <sz val="9"/>
        <color rgb="FFFF0000"/>
        <rFont val="Calibri"/>
        <family val="2"/>
        <scheme val="minor"/>
      </rPr>
      <t xml:space="preserve"> </t>
    </r>
  </si>
  <si>
    <r>
      <t>3.1.4 Je, ubainishaji huo umechukua wigo wa haki za ardhi kwa wamiliki na watumiaji wote wa ardhi, ikiwa ni pamoja na haki za sheria za nchi, kimila, msimu, haki zinazotolewa na serikali, kuingiliana, na haki nyingine zinazotumika?</t>
    </r>
    <r>
      <rPr>
        <sz val="9"/>
        <color rgb="FFFF0000"/>
        <rFont val="Calibri"/>
        <family val="2"/>
        <scheme val="minor"/>
      </rPr>
      <t xml:space="preserve"> </t>
    </r>
  </si>
  <si>
    <r>
      <t xml:space="preserve">3.1.13  Ikiwa jibu ni ndiyo,  je fidia hiyo ilikuwa ya haki, kulingana na uthaminishaji sahihi wa thamani ya hasara iliyopo sokoni na isiyo kwenye soko? </t>
    </r>
    <r>
      <rPr>
        <sz val="9"/>
        <color rgb="FFFF0000"/>
        <rFont val="Calibri"/>
        <family val="2"/>
        <scheme val="minor"/>
      </rPr>
      <t xml:space="preserve"> </t>
    </r>
  </si>
  <si>
    <r>
      <t xml:space="preserve">3.1.14 Je, kampuni ina taratibu ambazo zimewekwa kwa ajili ya kusimamia na kupunguza athari katika kipindi chote cha maisha ya mradi? </t>
    </r>
    <r>
      <rPr>
        <sz val="9"/>
        <color rgb="FFFF0000"/>
        <rFont val="Calibri"/>
        <family val="2"/>
        <scheme val="minor"/>
      </rPr>
      <t xml:space="preserve"> </t>
    </r>
  </si>
  <si>
    <t>3.2 Tathmini ya Athari za Kimazingira na Kijamii (ESIA)</t>
  </si>
  <si>
    <t xml:space="preserve">3.2.1 Je, kampuni ilifanya tathmini ya athari za kimazingira na za kijamii za uwekezaji wa muda mfupi na muda mrefu, na za moja kwa moja na zisizo za moja?   </t>
  </si>
  <si>
    <r>
      <t>3.2.7 Je, kampuni ilitengeneza mpango wa upunguzaji ili kupunguza athari kwenye haki za binadamu?</t>
    </r>
    <r>
      <rPr>
        <sz val="9"/>
        <color rgb="FFFF0000"/>
        <rFont val="Calibri"/>
        <family val="2"/>
        <scheme val="minor"/>
      </rPr>
      <t xml:space="preserve"> </t>
    </r>
  </si>
  <si>
    <r>
      <t>4.1.3 Je, kampuni imechukua hatua za kuzisaidia jamii na wadau wengine kutengeneza uwezo unaotosha ili waweze kushiriki kikamilifu katika mashauriano yenye maana na ya haki?</t>
    </r>
    <r>
      <rPr>
        <sz val="9"/>
        <color rgb="FFFF0000"/>
        <rFont val="Calibri"/>
        <family val="2"/>
        <scheme val="minor"/>
      </rPr>
      <t xml:space="preserve"> </t>
    </r>
  </si>
  <si>
    <t>Ripoti ya kilimo cha mkataba</t>
  </si>
  <si>
    <t>Kipengee cha Orodha ya Uhakiki</t>
  </si>
  <si>
    <t xml:space="preserve">Sehemu (Mada kuu ya orodha ya uhakiki) </t>
  </si>
  <si>
    <r>
      <t xml:space="preserve">Hali </t>
    </r>
    <r>
      <rPr>
        <b/>
        <sz val="10"/>
        <color rgb="FFFF0000"/>
        <rFont val="Calibri"/>
        <family val="2"/>
        <scheme val="minor"/>
      </rPr>
      <t xml:space="preserve"> </t>
    </r>
  </si>
  <si>
    <t xml:space="preserve">ORODHA YA UHAKIKI WA MILIKI &amp; MAELEKEZO YA RIPOTI  </t>
  </si>
  <si>
    <t xml:space="preserve">ORODHA YA UHAKIKI WA KILIMO CHA MKATABA &amp; MAELEKEZO  </t>
  </si>
  <si>
    <t>Ripoti ya Ufuatiliaji wa Miliki</t>
  </si>
  <si>
    <t xml:space="preserve">Uwezo (Ni nani atakayeendesha shughuli za mpango kazi)  </t>
  </si>
  <si>
    <t>Kipengee cha orodha ya uhakiki</t>
  </si>
  <si>
    <t>Sehemu  (mada kuu ya orodha ya uhakiki)</t>
  </si>
  <si>
    <r>
      <t xml:space="preserve">5.1.4 Je, makubaliano ya mwisho ya mkataba yanasawiri muafaka wa makubaliano ya wamiliki wa haki ambayo yalifikiwa kupitia majadiliano na mashauriano? </t>
    </r>
    <r>
      <rPr>
        <sz val="9"/>
        <color rgb="FFFF0000"/>
        <rFont val="Calibri"/>
        <family val="2"/>
        <scheme val="minor"/>
      </rPr>
      <t xml:space="preserve"> </t>
    </r>
  </si>
  <si>
    <r>
      <t xml:space="preserve">5.1.6 Je, kampuni inachukua hatua sahihi ili kuamua endapo wale wanaoiwakilisha jamii katika majadiliano na mashauriano wanalenga kulinda maslahi bora ya jamii nzima? </t>
    </r>
    <r>
      <rPr>
        <sz val="9"/>
        <color rgb="FFFF0000"/>
        <rFont val="Calibri"/>
        <family val="2"/>
        <scheme val="minor"/>
      </rPr>
      <t xml:space="preserve"> </t>
    </r>
  </si>
  <si>
    <t xml:space="preserve">5.1.13 Je, wamiliki na watumiaji wa ardhi waliobainishwa wana uhuru wa kusema "ndiyo" kwa maana  kwamba wanakubaliana na masharti ya uhamishaji wa ardhi au mradi, au kusema "hapana" kwa maana kwamba hawakukubaliani na masharti ya uhamishaji wa ardhi au mradi?   </t>
  </si>
  <si>
    <t xml:space="preserve">6.1.3 Je, kampuni iliwahamasisha wafanyakazi juu ya umuhimu wa kuzitambua na kuziheshimu haki rasmi za ardhi na haki za ardhi za kimila, pamoja na uwezekano wa kuzifanyia marekebisho?  </t>
  </si>
  <si>
    <r>
      <t xml:space="preserve">6.1.4 Je, kampuni hushauriana na wadau wa nje (kwa mfano, viongozi wa jamii na wanajamii, serikali, nk) ili kuhakikisha kwamba utaratibu wa malalamiko unaaminika na unaozingatia utamaduni wa taratibu za ufumbuzi wa mgogoro? </t>
    </r>
    <r>
      <rPr>
        <sz val="9"/>
        <color rgb="FFFF0000"/>
        <rFont val="Calibri"/>
        <family val="2"/>
        <scheme val="minor"/>
      </rPr>
      <t xml:space="preserve"> </t>
    </r>
  </si>
  <si>
    <r>
      <t xml:space="preserve">6.1.6 Je, kampuni iliamua endapo ipanue au isipanue mipaka ya utaratibu wa malalamiko ili kujumuisha  malalamiko kutoka kwa wakulima wa kilimo cha mkataba au vyama/mashirika dhidi ya kampuni? </t>
    </r>
    <r>
      <rPr>
        <sz val="9"/>
        <color rgb="FFFF0000"/>
        <rFont val="Calibri"/>
        <family val="2"/>
        <scheme val="minor"/>
      </rPr>
      <t xml:space="preserve"> </t>
    </r>
  </si>
  <si>
    <r>
      <t xml:space="preserve">6.1.8 Je, utaratibu wa malalamiko unazingatia vigezo vya UNGP kwa ajili ya michakato isiyo ya kiserikali ya utatuzi wa migogoro (sheria za nchi, inayopatikana, inayotabirika, yenye usawa, ya wazi, inayoendana na haki, chanzo cha ujifunzaji endelevu, iliyojikita katika mazungumzo na ushirikiano)? </t>
    </r>
    <r>
      <rPr>
        <sz val="9"/>
        <color rgb="FFFF0000"/>
        <rFont val="Calibri"/>
        <family val="2"/>
        <scheme val="minor"/>
      </rPr>
      <t xml:space="preserve"> </t>
    </r>
  </si>
  <si>
    <r>
      <t>6.1.9 Je, kampuni imeitaarifu ipasavyo jamii na watumiaji lengwa wengine  wa utaratibu wa malalamiko?</t>
    </r>
    <r>
      <rPr>
        <sz val="9"/>
        <color rgb="FFFF0000"/>
        <rFont val="Calibri"/>
        <family val="2"/>
        <scheme val="minor"/>
      </rPr>
      <t xml:space="preserve"> </t>
    </r>
  </si>
  <si>
    <t xml:space="preserve">6.2.1 Je, utaratibu wa malalamiko umeweka taratibu zinazoeleweka kwa ajili ya kupokea malalamiko? </t>
  </si>
  <si>
    <t xml:space="preserve">6.2.2 Je, utaratibu wa malalamiko umeweka taratibu zinazoeleweka kwa ajili ya uchakataji wa malalamiko? </t>
  </si>
  <si>
    <r>
      <t xml:space="preserve">6.2.3 Je, utaratibu wa malalamiko umeweka taratibu zinazoeleweka kwa ajili ya kufanya uamuzi wa mwisho kuhusu malalamiko? </t>
    </r>
    <r>
      <rPr>
        <sz val="9"/>
        <color rgb="FFFF0000"/>
        <rFont val="Calibri"/>
        <family val="2"/>
        <scheme val="minor"/>
      </rPr>
      <t xml:space="preserve"> </t>
    </r>
  </si>
  <si>
    <t xml:space="preserve">7.1.3 Je, kampuni inabinisha na kuandika kumbukumbu za maeneo ambayo ni au yanaonekana kuwa hayatumiki? </t>
  </si>
  <si>
    <r>
      <t>7.3.2 Je, kampuni ina uwezo wa wafanyakazi na rasilimali zinazohitajika ili kutengeneza na kutekeleza mipango kazi, ikiwa ni pamoja na juhudi makini za kushauriana na kushirikiana, kuzuia ujitokezaji wa uvamizi katika maeneo yaliyo kwenye hatari?</t>
    </r>
    <r>
      <rPr>
        <sz val="9"/>
        <color rgb="FFFF0000"/>
        <rFont val="Calibri"/>
        <family val="2"/>
        <scheme val="minor"/>
      </rPr>
      <t xml:space="preserve"> </t>
    </r>
  </si>
  <si>
    <r>
      <t xml:space="preserve">7.4.5 Je, kampuni ina mikakati ambayo imeiweka kwa ajili ya ushirikishaji wa pamoja kuhusu thamani ya miradi? </t>
    </r>
    <r>
      <rPr>
        <sz val="9"/>
        <color rgb="FFFF0000"/>
        <rFont val="Calibri"/>
        <family val="2"/>
        <scheme val="minor"/>
      </rPr>
      <t xml:space="preserve"> </t>
    </r>
  </si>
  <si>
    <t xml:space="preserve">7.4.6 Je, kampuni ina uwezo unaohitajika wa wafanyakazi na rasilimali kwa ajili ya hatua za uzuiaji?  </t>
  </si>
  <si>
    <r>
      <t>7.4.7 Je serikali ya mtaa ina uwezo na rasilimali za kusaidia hatua za uzuiaji ili kupunguza hatari ya uvamizi?</t>
    </r>
    <r>
      <rPr>
        <sz val="9"/>
        <color rgb="FFFF0000"/>
        <rFont val="Calibri"/>
        <family val="2"/>
        <scheme val="minor"/>
      </rPr>
      <t xml:space="preserve"> </t>
    </r>
  </si>
  <si>
    <r>
      <t xml:space="preserve">8.1.1 Je, Kampuni ilipata ardhi kwa kufuata taratibu zinazowiana na sera ya mashirika? </t>
    </r>
    <r>
      <rPr>
        <sz val="9"/>
        <color rgb="FFFF0000"/>
        <rFont val="Calibri"/>
        <family val="2"/>
        <scheme val="minor"/>
      </rPr>
      <t xml:space="preserve"> </t>
    </r>
  </si>
  <si>
    <r>
      <t xml:space="preserve">8.1.3 Wakati wa kupata ardhi, je kampuni ilifanya Tathmini ya umiliki wa Ardhi na Tathmini ya Haki za Binadamu (tazama orodha katika Sehemu ya 3)? </t>
    </r>
    <r>
      <rPr>
        <sz val="9"/>
        <color rgb="FFFF0000"/>
        <rFont val="Calibri"/>
        <family val="2"/>
        <scheme val="minor"/>
      </rPr>
      <t xml:space="preserve"> </t>
    </r>
  </si>
  <si>
    <r>
      <t xml:space="preserve">8.1.5 Wakati wa kupata ardhi, je kampuni ilikamilisha mahitaji ya Kuingia Mkataba na Makubaliano (tazama orodha katika Sehemu ya 5)? </t>
    </r>
    <r>
      <rPr>
        <sz val="9"/>
        <color rgb="FFFF0000"/>
        <rFont val="Calibri"/>
        <family val="2"/>
        <scheme val="minor"/>
      </rPr>
      <t xml:space="preserve"> </t>
    </r>
  </si>
  <si>
    <r>
      <t xml:space="preserve">8.1.8 Kuhakikisha kwamba malalamiko yote yaliyo wazi ambayo yanahusiana na kampuni inayopata ardhi yametatuliwa? </t>
    </r>
    <r>
      <rPr>
        <sz val="9"/>
        <color rgb="FFFF0000"/>
        <rFont val="Calibri"/>
        <family val="2"/>
        <scheme val="minor"/>
      </rPr>
      <t xml:space="preserve"> </t>
    </r>
  </si>
  <si>
    <t>IV. Mashauriano na Ushirikiano</t>
  </si>
  <si>
    <t xml:space="preserve">4.1 Mashauriano &amp; Ushirikiano </t>
  </si>
  <si>
    <t xml:space="preserve">1.1 Sera ya Kilimo cha Mkataba  </t>
  </si>
  <si>
    <t xml:space="preserve">I. Tathmini ya Sera ya Kilimo cha Mkataba na Uwezo  </t>
  </si>
  <si>
    <t>1.1.4  Je, marejeo ya mikataba baina ya mihimili ya kilimo cha mkataba, wakulima wa kilimo cha mkataba, na kampuni hujumuisha hatua ambazo kampuni itachukua katika kukabiliana na vitendo visivyotii masharti ya mkataba (kwa mfano, onyo, kusitisha mkataba, nk)?</t>
  </si>
  <si>
    <t>1.1.5 Je, mpango wa kilimo cha mkataba cha kampuni unashughulika na namna ya kuhamasisha vyombo vya kilimo cha mkataba na wakulima juu ya haki ardhi yake na  sera ya ESIA?</t>
  </si>
  <si>
    <t>1.1.6 Je, mpango wa kilimo cha mkataba unaonesha jinsi utakavyoshughulika katika kuvihamasisha na kuvifanya vyombo vya kilimo cha mkataba na wakulima waweze kutii sheria kwa kukubaliana na haki zake za ardhi na sera ya ESIA?</t>
  </si>
  <si>
    <t xml:space="preserve">1.2 Uwezo wa Wafanyakazi  </t>
  </si>
  <si>
    <t>1.2.2 Je, wafanyakazi husika wana muda na rasilimali zinazowawezesha kushirikiana na wadau wanaohusika kwa ajili ya kuanzisha au kusimamia miradi ya kilimo cha mkataba (kwa mfano, wadhamini wa kilimo cha mkataba, vyama, mashirika, wakulima, viongozi wa jamii na wajumbe; serikali za mitaa, nk)?</t>
  </si>
  <si>
    <t xml:space="preserve">2.1 Uhakiki wa Sheria &amp; Sera  </t>
  </si>
  <si>
    <t xml:space="preserve">2.1.1  Je! Kuna sheria za ndani au kanuni zinazoongoza namna mipangilio ya kilimo cha mkataba inavyopaswa kuanzishwa na kusimamiwa? Je, sheria hizo zinatekelezwa? </t>
  </si>
  <si>
    <t>2.1.2 Je, sheria au kanuni hizi hufafanua wazi ulinzi wa haki za binadamu au za ardhi? Je, sheria au kanuni hizo zinatekelezwa?</t>
  </si>
  <si>
    <t xml:space="preserve">2.1.3  Je, Sheria au kanuni za ndani zinatambua haki za umiliki wa ardhi, ikiwa ni pamoja na haki za kimila na haki zisizo rasmi za watu binafsi na vikundi? Je, sheria hizo zinatekelezwa?  </t>
  </si>
  <si>
    <t>2.1.4 Je, Kuna masharti katika matumizi ya sheria au kanuni za ndani zilizopo ndani ya eneo la mradi wa uwekezaji ambazo zinaweza kuathiri haki za wale wanaoishi na kufanya kazi huko?</t>
  </si>
  <si>
    <t>2.1.7   Je, Sheria za ndani zinahitaji mipango ya kilimo cha mkataba kufanya tathmini ya athari za mazingira na / au za kijamii (ESIA) kabla ya kuuanzisha mpango huo?</t>
  </si>
  <si>
    <t>2.1.8 Ikiwa jibu ni ndiyo, je, sheria zinabainisha ni kipindi gani ESIAs inahitajika (kwa mfano, kabla ya wakulima kukubali kushiriki)?</t>
  </si>
  <si>
    <t xml:space="preserve">2.1.11 Ikiwa jibu ni ndiyo, je, taratibu hizo zinapatikana, zinafanya kazi na ni za haki?  </t>
  </si>
  <si>
    <t xml:space="preserve">2.2.1 Je, kuna kumbukumbu zilizopo ambazo zimehifadhi nyaraka za kumbukumbu za haki za ardhi kwenye  eneo la mradi  </t>
  </si>
  <si>
    <t xml:space="preserve">2.2.3 Je, nyaraka hizo zinatoa fursa kwa ajili ya haki za pamoja au za muungano ziweze kuhifadhiwa katika kumbukumbu za maandishi? </t>
  </si>
  <si>
    <t xml:space="preserve">2.2.4 Je, wadau husika (kampuni, serikali, jamii) wana uwezo wa kuzipata nyaraka hizi za kumbukumbu? </t>
  </si>
  <si>
    <t xml:space="preserve">2.3.2  Ikiwa jibu ni ndiyo, je, mamlaka hizo zina uwezo unaotosheleza kufanya kazi kama wadhamini? </t>
  </si>
  <si>
    <t xml:space="preserve">2.3.3  Je, kuna migogoro iliyopo ambayo inahusiana na uwezo wa mdhamini/wadhamini katika kulinda haki na matumizi ya ardhi kwa ufanisi? </t>
  </si>
  <si>
    <t xml:space="preserve">3.1.2 Je, maendeleo ya mpango wa kilimo cha mkataba yalihusisha au yatahusisha utaifishaji wa serikali na uhamisho usio wa hiari? </t>
  </si>
  <si>
    <t xml:space="preserve">3.1.3  Je, kampuni imewabainisha wamiliki wote wa haki za ardhi walioathiriwa na uanzishaji wa mpango wa kilimo cha mkataba? </t>
  </si>
  <si>
    <t xml:space="preserve">3.1.6 Je, Kampuni ililenga kubainisha utata wowote  au masuala yoyote ya ardhi kihistoria au migogoro katika eneo la uwekezaji? Na je kampuni hiyo iliamua endapo uwekezaji unaweza kughadhibisha masuala au migogoro hiyo?  </t>
  </si>
  <si>
    <t xml:space="preserve">3.1.7 Ikiwa jibu ni ndiyo, je kampuni imetengeneza mkakati wa ushirikiano au upunguzaji wa vihatarishi ili kutatua migogoro au kuepuka kuendelea kwa migogoro au masuala hayo?  </t>
  </si>
  <si>
    <t xml:space="preserve">3.1.11 Je, wale ambao haki zao za kisheria za ardhi ziliathiriwa hupokea fidia kwa haraka?  </t>
  </si>
  <si>
    <t>3.1.12 Ikiwa jibu ni ndiyo, je fidia hiyo huwa ni ya haki, kulingana na uthaminishaji sahihi wa thamani ya hasara iliyopo sokoni na thamani isiyo sokoni?</t>
  </si>
  <si>
    <t>3.2 Tathmini ya Kimazingira &amp; Kijamii (ESIA)</t>
  </si>
  <si>
    <t>3.2.1  Je, kampuni ilifanya tathmini ya athari za kimazingira na kijamii za uwekezaji wa muda mfupi na muda mrefu, na zile za moja kwa moja na zisizo za moja kwa moja?</t>
  </si>
  <si>
    <t>3.2.2 Je, kampuni hiyo ilitengeneza mpango wa upunguzaji ili kupunguza au kuepuka athari za kimazingira na kijamii?</t>
  </si>
  <si>
    <t>3.2.3  Kama sehemu ya ESIA, kampuni ilitathmini athari za muda mfupi na muda mrefu na zile za moja kwa moja na zisizo za moja kwa moja katika usalama wa chakula ndani ya jamii zilizoathiriwa na uwekezaji?</t>
  </si>
  <si>
    <t xml:space="preserve">3.2.7 Je, kampuni ilitengeneza mpango wa upunguzaji ili kupunguza athari kwenye haki za binadamu? </t>
  </si>
  <si>
    <t xml:space="preserve">3.2.8 Je, kampuni ina taratibu zilizowekwa ili kusimamia na kupunguza athari katika kipindi chote cha maisha ya mradi? </t>
  </si>
  <si>
    <t xml:space="preserve">4.1.1 Je, kampuni inahakikisha taarifa zote muhimu kuhusiana na uendeshaji wa sasa na / au mradi uliopendekezwa (ikiwa ni pamoja na madhumuni, upeo, athari, muda na kiunzi cha biashara na hatari za mradi, matokeo ya ESIA, taarifa za mikataba) zinashirikishwa kwa wamiliki na watumiaji wa haki za ardhi walioathiriwa?   </t>
  </si>
  <si>
    <t>4.1.3 Je, kampuni imechukua hatua za kuzisaidia jamii na wadau wengine kutengeneza uwezo unaoridhisha katika kushiriki kwenye mashauriano na makubaliano yenye maana na ya haki?</t>
  </si>
  <si>
    <t xml:space="preserve">4.1.4 Je, kampuni ilitengeneza mpango wa ushirikishaji wa wadau ambao unajumuisha kushirikiana na jamii katika ngazi zote ikiwa ni pamoja na wanawake na makundi mengine yanayoishi katika mazingira hatarishi (kwa mfano, wafugaji, watu wa asili, nk)? </t>
  </si>
  <si>
    <r>
      <t xml:space="preserve">4.1.6 </t>
    </r>
    <r>
      <rPr>
        <sz val="9"/>
        <color rgb="FF000000"/>
        <rFont val="Calibri"/>
        <family val="2"/>
        <scheme val="minor"/>
      </rPr>
      <t xml:space="preserve">Je, kuna taratibu (kwa mfano, kamati ya usimamizi yenye mamlaka na raslimali za kutosha ambayo inajumuisha wawakilishi wa wadau) uliowekwa ili kuwezesha mawasiliano ya pande mbili baina ya jamii, kampuni na serikali? </t>
    </r>
  </si>
  <si>
    <r>
      <t>4.1.8</t>
    </r>
    <r>
      <rPr>
        <sz val="9"/>
        <color rgb="FFFF0000"/>
        <rFont val="Calibri"/>
        <family val="2"/>
        <scheme val="minor"/>
      </rPr>
      <t xml:space="preserve"> </t>
    </r>
    <r>
      <rPr>
        <sz val="9"/>
        <color theme="1"/>
        <rFont val="Calibri"/>
        <family val="2"/>
        <scheme val="minor"/>
      </rPr>
      <t xml:space="preserve"> Je, kampuni inatoa uwezo wa upatikanaji wa taarifa zote muhimu ambazo kisheria siyo za siri kwa wadau walioathirika na kwa umma katika hatua zote za mradi, ikiwa ni pamoja na taarifa za kimkataba? </t>
    </r>
  </si>
  <si>
    <t xml:space="preserve">5.1 Uingiaji wa Mkataba na Makubaliano  </t>
  </si>
  <si>
    <t xml:space="preserve">5.1.1 Je makubaliano kati ya pande zinazohusika ( kwa mfano kampuni, mihimili ya wakulima wa nje, wakulima nk) yanaelezea vema makubaliano yote na mgawanyo wa majukumu kuhusiana na wajibu wa kijamii na kimazingira ili kushughulikia matokeo ya ESIA  na ushiriki wake wa baadaye? </t>
  </si>
  <si>
    <t xml:space="preserve">5.1.3 Kama jibu ni ndiyo, je ripoti hizi zinafanywa kuwa za umma au zinapatikana kwa jamii zilizoathiriwa?  </t>
  </si>
  <si>
    <t xml:space="preserve">5.1.4 Je, mikataba husika inasawiri muafaka wa makubaliano yaliyofikiwa kupitia majadiliano na mashauriano na wamiliki wa haki?  </t>
  </si>
  <si>
    <t xml:space="preserve">5.1.9 Je, majadiliano yanatokea baada ya taarifa muhimu zinazohusiana na maendeleo ya mpango wa kilimo cha mkataba zimeshirikishwa na wamiliki wa haki za ardhi? </t>
  </si>
  <si>
    <r>
      <t>5.1.11</t>
    </r>
    <r>
      <rPr>
        <sz val="9"/>
        <color rgb="FF000000"/>
        <rFont val="Calibri"/>
        <family val="2"/>
        <scheme val="minor"/>
      </rPr>
      <t xml:space="preserve"> Je, kampuni au mihimili ya kilimo cha mkataba (kwa mfano, vyama vya kilimo cha mkataba, wadhamini au mashirika) imeanzisha taratibu za ufuatiliaji na tathmini kwa ajili ya kubainisha vitendo vya kutotii masharti ya mkataba</t>
    </r>
  </si>
  <si>
    <t xml:space="preserve">5.1.14 Je, kampuni au mhimili wa kilimo cha mkataba ( kwa mfano, vyama vya kilimo cha mkataba, wadhamini, au mashirika) ilipata Hati ya maridhiano ya Faragha, Kabla, na Taarifa (FPIC) kutoka kwa wenyeji walioathirika? </t>
  </si>
  <si>
    <t>5.1.16  Je, kampuni hiyo inachukua muafaka ili kuhakikisha kwamba wakulima wa kilimo cha mkataba na vyama vingine husika wanafahamu na kuelewa masharti ya mkataba wa mwisho?</t>
  </si>
  <si>
    <t>5.1.17  Chini ya sheria na sheria za kimila, je watia saini wa mkataba wana mamlaka ya kusaini mikataba?</t>
  </si>
  <si>
    <t>5.1.18 Je, kuna migogoro iliyopo ambayo inahusiana na mamlaka ya watia saini ya mkataba na / au uwezo wa kuwakilisha haki za ardhi na maslahi ya wale walioathirika na mpango wa kilimo cha mkataba?</t>
  </si>
  <si>
    <t xml:space="preserve">5.1.19 Je mkataba hutoa mchakato msingi wa kampuni kwa ajili ya wanajamii kutoa malalamiko na kuhakikisha madai hayo yanashughulikiwa?  Tazama Uhakiki wa orodha ya "Utaratibu wa Malalamiko" kwa ajili ya mwongozo wa ziada  </t>
  </si>
  <si>
    <t xml:space="preserve">6.1.3 Je, kampuni au mhimili husika wa kilimo cha mkataba (kwa mfano, vyama vya kilimo cha mkataba, wadhamini, au shirika) iliwahamasisha wafanyakazi wake juu ya umuhimu wa kuzitambua na kuziheshimu haki rasmi za ardhi na haki za ardhi kimila, pamoja na uwezekano wa kuzifanyia marekebisho?  </t>
  </si>
  <si>
    <t xml:space="preserve">6.1.4 Je, kampuni au mhimili husika wa kilimo cha mkataba (kwa mfano, vyama vya kilimo cha mkataba, wadhamini, au shirika) walishauriana na wadau wakuu (kwa mfano, viongozi wa jamii, serikali nk) ili kuhakikisha kwamba utaratibu wa malalamiko unaaminika na unazingatia utamaduni wa taratibu za ufumbuzi wa mgogoro?  </t>
  </si>
  <si>
    <t xml:space="preserve">6.1.8 Je, utaratibu wa malalamiko unazingatia vigezo vya UNGP kwa ajili ya michakato isiyo ya kiserikali ya utatuzi wa migogoro (sheria za nchi, inayopatikana, inayotabirika, yenye usawa, ya wazi, inayoendana na haki, chanzo cha ujifunzaji endelevu, iliyojikita katika mazungumzo na ushirikiano)?  </t>
  </si>
  <si>
    <t xml:space="preserve">6.3.1  Je, kampuni au Mhimili wa kilimo cha mkataba (kwa mfano, vyama vya kilimo cha mkataba, wadhamini, au ushirika) ina taratibu zinazoeleweka na viashiria vilivyowekwa kwa ajili ya kufuatilia na kutathmini utaratibu wa malalamiko (kwa mfano, idadi na aina ya malalamiko, wastani wa muda utakaochukuliwa katika kushughulikia malalamiko na kutoa uamuzi wa mwisho, kiwango cha utatuzi, nk)?  </t>
  </si>
  <si>
    <t xml:space="preserve">6.2 Hatua za kupokea, kuchakata na kushughulikia malalamiko  </t>
  </si>
  <si>
    <t xml:space="preserve">6.2 Hatua za kupokea, kuchakata na kushughulikia malalamiko </t>
  </si>
  <si>
    <t>6.2.1 Je, utaratibu wa malalamiko umeweka taratibu zinazoeleweka kwa ajili ya kupokea malalamiko?</t>
  </si>
  <si>
    <t xml:space="preserve">6.2.3 Je, utaratibu wa malalamiko umeweka taratibu zinazoeleweka kwa ajili ya kufanya uamuzi wa mwisho kuhusu malalamiko? </t>
  </si>
  <si>
    <t xml:space="preserve">6.3 Hatua za Kufatilia na Kutathmini Taratibu za Malalamiko </t>
  </si>
  <si>
    <t>1.1.3 Je, kuna Haki za ardhi na sera za ESIA zilizotajwa katika nyaraka za serikali na makubaliano baina ya mihimili ya kilimo cha mkataba, wakulima wa kilimo cha mkataba na mikataba ya kampuni (kwa mfano, sheria ndogo ndogo, mikataba ya utafutaji wa miwa nk)?</t>
  </si>
  <si>
    <t xml:space="preserve">III. Tathmini ya Athari   </t>
  </si>
  <si>
    <t xml:space="preserve">6.1 Utaratibu wa Usanifu na Utekelezaji wa  Malalamiko  </t>
  </si>
  <si>
    <t xml:space="preserve">1.1.1 Je, haki ya ardhi ya kampuni na sera ya ESIA zinafanya kazi kwenye mpango wa kilimo cha mkataba au mbinu zingine mbadala za kibiashara (kama nyongeza ya ardhi inayomilikiwa, kukodiwa au kutumiwa na kampuni)  </t>
  </si>
  <si>
    <t xml:space="preserve">2.1.6  Je, au uanzishwaji wa mpango/mipango ya kilimo cha mkataba au mbinu zingine mbadala za kibiashara zinahitaji utaifishaji na makubaliano ya hiari ya jamii inayoishi ndani na ile inayolizunguka eneo la mradi  </t>
  </si>
  <si>
    <t xml:space="preserve">3.1.1 Ni kwa jinsi gani mpango wa kilimo cha mkataba au mbinu zingine mbadala za kibiashara zilipata au zitapata haki ya kutumia ardhi au kumiliki ardhi vinginevyo?  </t>
  </si>
  <si>
    <r>
      <t xml:space="preserve">1.1.1  Je, shirika lina sera inayohusiana na uwekezaji wajibifu wa ardhi? </t>
    </r>
    <r>
      <rPr>
        <sz val="9"/>
        <color rgb="FFFF0000"/>
        <rFont val="Calibri"/>
        <family val="2"/>
        <scheme val="minor"/>
      </rPr>
      <t xml:space="preserve"> </t>
    </r>
  </si>
  <si>
    <r>
      <t>1.1.3 Je, shirika lina sera inayohusu haki za wanawake, ikiwa ni pamoja na haki za wanawake katika ardhi</t>
    </r>
    <r>
      <rPr>
        <sz val="9"/>
        <color rgb="FFFF0000"/>
        <rFont val="Calibri"/>
        <family val="2"/>
        <scheme val="minor"/>
      </rPr>
      <t xml:space="preserve"> </t>
    </r>
  </si>
  <si>
    <r>
      <t xml:space="preserve">1.1.6 Je, kampuni ina sera ya </t>
    </r>
    <r>
      <rPr>
        <sz val="9"/>
        <rFont val="Calibri"/>
        <family val="2"/>
        <scheme val="minor"/>
      </rPr>
      <t xml:space="preserve">uvumilivu sifuri wa rushwa?  </t>
    </r>
  </si>
  <si>
    <r>
      <t>1.2.3 Je, kampuni ina uwezo ambao ni wa lazima katika kutathmini mitazamo na</t>
    </r>
    <r>
      <rPr>
        <sz val="9"/>
        <rFont val="Calibri"/>
        <family val="2"/>
        <scheme val="minor"/>
      </rPr>
      <t xml:space="preserve"> wasiwasi</t>
    </r>
    <r>
      <rPr>
        <sz val="9"/>
        <color theme="1"/>
        <rFont val="Calibri"/>
        <family val="2"/>
        <scheme val="minor"/>
      </rPr>
      <t xml:space="preserve"> ya jamii?</t>
    </r>
    <r>
      <rPr>
        <sz val="9"/>
        <color rgb="FFFF0000"/>
        <rFont val="Calibri"/>
        <family val="2"/>
        <scheme val="minor"/>
      </rPr>
      <t xml:space="preserve"> </t>
    </r>
  </si>
  <si>
    <r>
      <t xml:space="preserve">1.2.5 Je, wafanyakazi wanaohusika wana muda na rasilimali za kutosha kuweza kushirikiana na wadau muhimu katika haki za ardhi (kwa mfano, wadhamini wa kilimo cha mkataba, vyama, vyama vya ushirika, wakulima, viongozi wa jamii na wajumbe, serikali za mitaa, nk)? </t>
    </r>
    <r>
      <rPr>
        <sz val="9"/>
        <color rgb="FFFF0000"/>
        <rFont val="Calibri"/>
        <family val="2"/>
        <scheme val="minor"/>
      </rPr>
      <t xml:space="preserve"> </t>
    </r>
  </si>
  <si>
    <r>
      <t xml:space="preserve">2.1.1 Je, </t>
    </r>
    <r>
      <rPr>
        <sz val="9"/>
        <rFont val="Calibri"/>
        <family val="2"/>
        <scheme val="minor"/>
      </rPr>
      <t>kuna sheria au kanuni za ndani au kanuni zinazoongoza iwapo na au jinsi ambavyo makampuni ya kigeni na y</t>
    </r>
    <r>
      <rPr>
        <sz val="9"/>
        <color theme="1"/>
        <rFont val="Calibri"/>
        <family val="2"/>
        <scheme val="minor"/>
      </rPr>
      <t xml:space="preserve">a ndani yanaweza kupata haki za ardhi na / au kubadilisha matumizi ya ardhi? </t>
    </r>
    <r>
      <rPr>
        <sz val="9"/>
        <color rgb="FFFF0000"/>
        <rFont val="Calibri"/>
        <family val="2"/>
        <scheme val="minor"/>
      </rPr>
      <t xml:space="preserve"> </t>
    </r>
  </si>
  <si>
    <r>
      <t xml:space="preserve">2.1.2 Je, kuna sheria au kanuni ambazo zinatumika mahsusi kwa ajili ya mradi huu wa uwekezaji, ikiwa ni kama nyongeza kwenye sheria za taifa zinazotumika kwenye makampuni yote (kwa mfano, Sheria ya Sukari au sheria zingine zinazohusiana na bidhaa, Sheria ya Ulinzi wa Mazingira, nk)? </t>
    </r>
    <r>
      <rPr>
        <sz val="9"/>
        <color rgb="FFFF0000"/>
        <rFont val="Calibri"/>
        <family val="2"/>
        <scheme val="minor"/>
      </rPr>
      <t xml:space="preserve"> </t>
    </r>
  </si>
  <si>
    <r>
      <t>2.1.7  Je, sheria na kanuni za ndani zinatambua haki za umiliki wa ardhi, ikiwa ni pamoja na haki za kimila na haki zisizo rasmi za watu binafsi na vikundi? Je, sheria au kanuni hizo zinatekelezwa?</t>
    </r>
    <r>
      <rPr>
        <sz val="9"/>
        <color rgb="FFFF0000"/>
        <rFont val="Calibri"/>
        <family val="2"/>
        <scheme val="minor"/>
      </rPr>
      <t xml:space="preserve"> </t>
    </r>
  </si>
  <si>
    <r>
      <t>2.1.8 Je, sheria za ndani zinahitaji makampuni ya kigeni na / au ya ndani kufanya tathmini ya athari za kimazingira na / au za kijamii (ESIA) kabla ya kupata ardhi au kubadilisha matumizi ya ardhi?</t>
    </r>
    <r>
      <rPr>
        <sz val="9"/>
        <color rgb="FFFF0000"/>
        <rFont val="Calibri"/>
        <family val="2"/>
        <scheme val="minor"/>
      </rPr>
      <t xml:space="preserve"> </t>
    </r>
  </si>
  <si>
    <r>
      <t>2.1.12 Je, taratibu hizo za malalamiko zinapatikana, zinafanya kazi na ni za haki? Taratibu kama hizo za malalamiko zinaweza kupatikana, kufanya kazi, na ni za haki?</t>
    </r>
    <r>
      <rPr>
        <sz val="9"/>
        <color rgb="FFFF0000"/>
        <rFont val="Calibri"/>
        <family val="2"/>
        <scheme val="minor"/>
      </rPr>
      <t xml:space="preserve"> </t>
    </r>
  </si>
  <si>
    <r>
      <t xml:space="preserve">2.2.2 Je, nyaraka hizo zimeweka katika maandishi ya kumbukumbu za sheria za nchi, sheria za kimila, na haki zinazotolewa na serikali? </t>
    </r>
    <r>
      <rPr>
        <sz val="9"/>
        <color rgb="FFFF0000"/>
        <rFont val="Calibri"/>
        <family val="2"/>
        <scheme val="minor"/>
      </rPr>
      <t xml:space="preserve"> </t>
    </r>
  </si>
  <si>
    <r>
      <t xml:space="preserve">3.1.6 Je, Kampuni ililenga kubainisha utata wowote  au masuala yoyote ya kihistoria katika ardhi au migogoro kwenye eneo la uwekezaji? Na je kampuni hiyo iliamua endapo uwekezaji unaweza kughadhibisha masuala hayo au migogoro hiyo? </t>
    </r>
    <r>
      <rPr>
        <sz val="9"/>
        <color rgb="FFFF0000"/>
        <rFont val="Calibri"/>
        <family val="2"/>
        <scheme val="minor"/>
      </rPr>
      <t xml:space="preserve"> </t>
    </r>
  </si>
  <si>
    <r>
      <t xml:space="preserve">3.1.7 Ikiwa jibu ni ndiyo, je kampuni imetengeneza mkakati wa ushirikiano au upunguzaji wa hatari ili kutafuta suluhisho au kuepuka kuendelea kwa masuala au migogoro hii? </t>
    </r>
    <r>
      <rPr>
        <sz val="9"/>
        <color rgb="FFFF0000"/>
        <rFont val="Calibri"/>
        <family val="2"/>
        <scheme val="minor"/>
      </rPr>
      <t xml:space="preserve"> </t>
    </r>
  </si>
  <si>
    <r>
      <t xml:space="preserve">3.1.12 Je, wale ambao haki zao za ardhi kisheria ziliathiriwa hupokea fidia ya haraka? </t>
    </r>
    <r>
      <rPr>
        <sz val="9"/>
        <color rgb="FFFF0000"/>
        <rFont val="Calibri"/>
        <family val="2"/>
        <scheme val="minor"/>
      </rPr>
      <t xml:space="preserve"> </t>
    </r>
  </si>
  <si>
    <r>
      <t>3.2.2 Je, kampuni iliendeleza mpango wa upunguzaji ili kupunguza au kuepuka athari za kimazingira na kijamii?</t>
    </r>
    <r>
      <rPr>
        <sz val="9"/>
        <color rgb="FFFF0000"/>
        <rFont val="Calibri"/>
        <family val="2"/>
        <scheme val="minor"/>
      </rPr>
      <t xml:space="preserve"> </t>
    </r>
  </si>
  <si>
    <r>
      <t>3.2.3 Kama sehemu ya ESIA, kampuni ilifanya tathmini ya athari ya muda mfupi na muda mrefu, na athari ya moja kwa moja na isiyo ya moja kwa moja juu ya usalama wa chakula katika jamii iliyoathiriwa na uwekezaji?</t>
    </r>
    <r>
      <rPr>
        <sz val="9"/>
        <color rgb="FFFF0000"/>
        <rFont val="Calibri"/>
        <family val="2"/>
        <scheme val="minor"/>
      </rPr>
      <t xml:space="preserve"> </t>
    </r>
  </si>
  <si>
    <r>
      <t xml:space="preserve">4.1.1 Je, kampuni hiyo imeshirikisha taarifa zote muhimu kuhusiana na uendeshaji wa sasa na / au mradi uliopendekezwa (ikiwa ni pamoja na madhumuni, upeo, athari, muda na kiunzi cha biashara na hatari za mradi, matokeo ya ESIA, maelezo ya mikataba) kwa wamiliki na watumiaji wa haki za ardhi walioathiriwa? </t>
    </r>
    <r>
      <rPr>
        <sz val="9"/>
        <color rgb="FFFF0000"/>
        <rFont val="Calibri"/>
        <family val="2"/>
        <scheme val="minor"/>
      </rPr>
      <t xml:space="preserve"> </t>
    </r>
  </si>
  <si>
    <r>
      <t xml:space="preserve">4.1.4 </t>
    </r>
    <r>
      <rPr>
        <sz val="9"/>
        <rFont val="Calibri"/>
        <family val="2"/>
        <scheme val="minor"/>
      </rPr>
      <t xml:space="preserve">Je, kampuni ilitengeneza mpango wa ushirikishaji wa wadau ambao unajumuisha jamii kushirikiana pamoja katika ngazi zote ikiwa ni pamoja na wanawake na makundi mengine yanayoishi katika mazingira hatarishi (kwa mfano, wafugaji, watu wa asili, nk)? </t>
    </r>
  </si>
  <si>
    <r>
      <t>4.1.8 Je, kampuni inahakikisha taarifa zote muhimu ambazo siyo za siri kisheria zinazopatikana kwa wadau walioathirika na kwa umma katika hatua zote za mradi, ikiwa ni pamoja na taarifa za kimkataba?</t>
    </r>
    <r>
      <rPr>
        <sz val="9"/>
        <color rgb="FFFF0000"/>
        <rFont val="Calibri"/>
        <family val="2"/>
        <scheme val="minor"/>
      </rPr>
      <t xml:space="preserve"> </t>
    </r>
  </si>
  <si>
    <r>
      <t xml:space="preserve">5.1.3 Ikiwa jibu ni ndiyo, je ripoti hizi zinafanywa kuwa ni mali ya umma na zinapatikana kwa jamii </t>
    </r>
    <r>
      <rPr>
        <sz val="9"/>
        <rFont val="Calibri"/>
        <family val="2"/>
        <scheme val="minor"/>
      </rPr>
      <t>asilia</t>
    </r>
    <r>
      <rPr>
        <sz val="9"/>
        <color rgb="FF000000"/>
        <rFont val="Calibri"/>
        <family val="2"/>
        <scheme val="minor"/>
      </rPr>
      <t xml:space="preserve">? </t>
    </r>
    <r>
      <rPr>
        <sz val="9"/>
        <color rgb="FFFF0000"/>
        <rFont val="Calibri"/>
        <family val="2"/>
        <scheme val="minor"/>
      </rPr>
      <t xml:space="preserve"> </t>
    </r>
  </si>
  <si>
    <r>
      <t xml:space="preserve">5.1.11 Je, kampuni ilianzisha taratibu za ufuatiliaji na tathmini kwa ajili ya kubainisha vitendo visivyotii  masharti ya mkataba? </t>
    </r>
    <r>
      <rPr>
        <sz val="9"/>
        <color rgb="FFFF0000"/>
        <rFont val="Calibri"/>
        <family val="2"/>
        <scheme val="minor"/>
      </rPr>
      <t xml:space="preserve"> </t>
    </r>
  </si>
  <si>
    <r>
      <t>5.1.14</t>
    </r>
    <r>
      <rPr>
        <sz val="9"/>
        <rFont val="Calibri"/>
        <family val="2"/>
        <scheme val="minor"/>
      </rPr>
      <t xml:space="preserve"> Je, kampuni ya biashara ilipata hati ya ridhaa huru, ya kabla na taarifa (FPIC) ya wenyeji walioathirika? </t>
    </r>
  </si>
  <si>
    <r>
      <t>5.1.16 Chini ya sheria na sheria za kimila, je, waweka saini kwenye mkataba wana mammlaka ya kukubaliana juu ya uhamishaji wa ardhi au mabadiliko ya matumizi ya ardhi?</t>
    </r>
    <r>
      <rPr>
        <sz val="9"/>
        <color rgb="FFFF0000"/>
        <rFont val="Calibri"/>
        <family val="2"/>
        <scheme val="minor"/>
      </rPr>
      <t xml:space="preserve"> </t>
    </r>
  </si>
  <si>
    <r>
      <t xml:space="preserve">5.1.17 Je, kuna migogoro iliyopo inayohusiana na mamlaka ya waweka saini kwenye mkataba na / au uwezo wa kuwasilisha haki za ardhi na maslahi ya wale walioathirika na uhamisho wa ardhi au mabadiliko ya matumizi ya ardhi? </t>
    </r>
    <r>
      <rPr>
        <sz val="9"/>
        <color rgb="FFFF0000"/>
        <rFont val="Calibri"/>
        <family val="2"/>
        <scheme val="minor"/>
      </rPr>
      <t xml:space="preserve"> </t>
    </r>
  </si>
  <si>
    <r>
      <t xml:space="preserve">5.1.18 Je, mkataba hutoa mchakato msingi wa kampuni kwa ajili ya wajumbe wa jamii kutoa malalamiko na kuhakikisha madai hayo yanashughulikiwa? </t>
    </r>
    <r>
      <rPr>
        <sz val="9"/>
        <color rgb="FFFF0000"/>
        <rFont val="Calibri"/>
        <family val="2"/>
        <scheme val="minor"/>
      </rPr>
      <t xml:space="preserve"> </t>
    </r>
  </si>
  <si>
    <r>
      <t>6.1.2 Je, kampuni inawapatia wafanyakazi</t>
    </r>
    <r>
      <rPr>
        <sz val="9"/>
        <rFont val="Calibri"/>
        <family val="2"/>
        <scheme val="minor"/>
      </rPr>
      <t xml:space="preserve"> wanaostahili</t>
    </r>
    <r>
      <rPr>
        <sz val="9"/>
        <color theme="1"/>
        <rFont val="Calibri"/>
        <family val="2"/>
        <scheme val="minor"/>
      </rPr>
      <t xml:space="preserve"> rasilimali za kutosha katika usanifu, utekelezaji na usimamizi wa utaratibu wake wa malalamiko? </t>
    </r>
    <r>
      <rPr>
        <sz val="9"/>
        <color rgb="FFFF0000"/>
        <rFont val="Calibri"/>
        <family val="2"/>
        <scheme val="minor"/>
      </rPr>
      <t xml:space="preserve"> </t>
    </r>
  </si>
  <si>
    <r>
      <t xml:space="preserve">6.1.7 Je, kampuni iliamua kupanua au kutopanua wigo wa utaratibu wa malalamiko ili kujumuisha malalamiko kutoka kwa </t>
    </r>
    <r>
      <rPr>
        <sz val="9"/>
        <rFont val="Calibri"/>
        <family val="2"/>
        <scheme val="minor"/>
      </rPr>
      <t>wakulima wa kilimo cha mkataba</t>
    </r>
    <r>
      <rPr>
        <sz val="9"/>
        <color rgb="FF00B0F0"/>
        <rFont val="Calibri"/>
        <family val="2"/>
        <scheme val="minor"/>
      </rPr>
      <t xml:space="preserve"> </t>
    </r>
    <r>
      <rPr>
        <sz val="9"/>
        <color theme="1"/>
        <rFont val="Calibri"/>
        <family val="2"/>
        <scheme val="minor"/>
      </rPr>
      <t>dhidi ya vyama vya kilimo cha mkataba au wakulima wengine wa kilimo cha mkatab</t>
    </r>
    <r>
      <rPr>
        <sz val="9"/>
        <rFont val="Calibri"/>
        <family val="2"/>
        <scheme val="minor"/>
      </rPr>
      <t>a?</t>
    </r>
  </si>
  <si>
    <t>VII. Uvamizi</t>
  </si>
  <si>
    <r>
      <t>7.1 Ubainishaji wa Hatari za Uvamizi</t>
    </r>
    <r>
      <rPr>
        <b/>
        <sz val="9"/>
        <color rgb="FFFF0000"/>
        <rFont val="Calibri"/>
        <family val="2"/>
        <scheme val="minor"/>
      </rPr>
      <t xml:space="preserve"> </t>
    </r>
  </si>
  <si>
    <r>
      <t xml:space="preserve">7.1.1 Je, kampuni imebainisha na kuweka katika maandishi hatari za uvamizi kwa kategoria: unaoendelea, unaoibuka, na katika hatari au maeneo "ya moto"? </t>
    </r>
    <r>
      <rPr>
        <sz val="9"/>
        <color rgb="FFFF0000"/>
        <rFont val="Calibri"/>
        <family val="2"/>
        <scheme val="minor"/>
      </rPr>
      <t xml:space="preserve">  </t>
    </r>
  </si>
  <si>
    <r>
      <t xml:space="preserve">7.1.2 Je, kampuni inabainisha na kuandika kumbukumbu za hatari za uvamizi kulingana na eneo, ukubwa, na idadi ya ujitokezaji? </t>
    </r>
    <r>
      <rPr>
        <sz val="9"/>
        <color rgb="FFFF0000"/>
        <rFont val="Calibri"/>
        <family val="2"/>
        <scheme val="minor"/>
      </rPr>
      <t xml:space="preserve"> </t>
    </r>
  </si>
  <si>
    <r>
      <t xml:space="preserve">7.2 Uvamizi unaoendelea na unaoibuka </t>
    </r>
    <r>
      <rPr>
        <b/>
        <sz val="9"/>
        <color rgb="FFFF0000"/>
        <rFont val="Calibri"/>
        <family val="2"/>
        <scheme val="minor"/>
      </rPr>
      <t xml:space="preserve"> </t>
    </r>
  </si>
  <si>
    <r>
      <t xml:space="preserve">7.2.1 Je, kampuni inaendesha utambuzi wa wadau watu binafsi na vikundi vinavyodaiwa kuingilia? Utambuzi unapaswa kujumuisha: </t>
    </r>
    <r>
      <rPr>
        <sz val="9"/>
        <color rgb="FFFF0000"/>
        <rFont val="Calibri"/>
        <family val="2"/>
        <scheme val="minor"/>
      </rPr>
      <t xml:space="preserve"> </t>
    </r>
    <r>
      <rPr>
        <sz val="9"/>
        <color theme="1"/>
        <rFont val="Calibri"/>
        <family val="2"/>
        <scheme val="minor"/>
      </rPr>
      <t xml:space="preserve">
   o Demografia  ya watu binafsi na vikundi vinavyovamia (kwa mfano, idadi ya watu na vikundi, wastani wa umri, uwiano wa jinsia, nk)</t>
    </r>
    <r>
      <rPr>
        <sz val="9"/>
        <color rgb="FFFF0000"/>
        <rFont val="Calibri"/>
        <family val="2"/>
        <scheme val="minor"/>
      </rPr>
      <t xml:space="preserve"> </t>
    </r>
    <r>
      <rPr>
        <sz val="9"/>
        <color theme="1"/>
        <rFont val="Calibri"/>
        <family val="2"/>
        <scheme val="minor"/>
      </rPr>
      <t xml:space="preserve">
   o Jinsi gani ardhi imekuwa ikitumika (kwa mfano, fedha dhidi ya mazao ya chakula, nyumba ya mkulima, nyumbani, makazi, shamba) na kwa muda gani </t>
    </r>
    <r>
      <rPr>
        <sz val="9"/>
        <color rgb="FFFF0000"/>
        <rFont val="Calibri"/>
        <family val="2"/>
        <scheme val="minor"/>
      </rPr>
      <t xml:space="preserve"> </t>
    </r>
    <r>
      <rPr>
        <sz val="9"/>
        <color theme="1"/>
        <rFont val="Calibri"/>
        <family val="2"/>
        <scheme val="minor"/>
      </rPr>
      <t xml:space="preserve">
   o Mienendo ya nguvu kati ya watu binafsi na wavamizi (kwa mfano, viongozi, kamati, nk) </t>
    </r>
    <r>
      <rPr>
        <sz val="9"/>
        <color rgb="FFFF0000"/>
        <rFont val="Calibri"/>
        <family val="2"/>
        <scheme val="minor"/>
      </rPr>
      <t xml:space="preserve"> </t>
    </r>
    <r>
      <rPr>
        <sz val="9"/>
        <color theme="1"/>
        <rFont val="Calibri"/>
        <family val="2"/>
        <scheme val="minor"/>
      </rPr>
      <t xml:space="preserve">
   o Mahusiano ya mienendo kati ya wadau mbalimbali na watu binafsi na vikundi vya uvamizi  (kwa mfano, kampuni, serikali ya wilaya, mamlaka za jadi, nk) </t>
    </r>
    <r>
      <rPr>
        <sz val="9"/>
        <color rgb="FFFF0000"/>
        <rFont val="Calibri"/>
        <family val="2"/>
        <scheme val="minor"/>
      </rPr>
      <t xml:space="preserve"> </t>
    </r>
    <r>
      <rPr>
        <sz val="9"/>
        <color theme="1"/>
        <rFont val="Calibri"/>
        <family val="2"/>
        <scheme val="minor"/>
      </rPr>
      <t xml:space="preserve">
   o Mitazamo ya watu binafsi na vikundi kuhusiana na hati miliki za ardhi (kwa mfano, kutokuelewana  juu ya mipaka, idhini iliyotolewa, masuala ya urithi, nk) </t>
    </r>
    <r>
      <rPr>
        <sz val="9"/>
        <color rgb="FFFF0000"/>
        <rFont val="Calibri"/>
        <family val="2"/>
        <scheme val="minor"/>
      </rPr>
      <t xml:space="preserve"> </t>
    </r>
    <r>
      <rPr>
        <sz val="9"/>
        <color theme="1"/>
        <rFont val="Calibri"/>
        <family val="2"/>
        <scheme val="minor"/>
      </rPr>
      <t xml:space="preserve">
   o Vichocheo vya uvamizi (kwa mfano, maladhi, chakula au maisha, mabadiliko ya hali ya hewa, nk)
vigezo muhimu kwa ajili ya kushirikiana na kushauriana, kuhamasisha, au thamani ya miradi pamoja </t>
    </r>
    <r>
      <rPr>
        <sz val="9"/>
        <color rgb="FFFF0000"/>
        <rFont val="Calibri"/>
        <family val="2"/>
        <scheme val="minor"/>
      </rPr>
      <t xml:space="preserve">
 </t>
    </r>
  </si>
  <si>
    <r>
      <t>7.3 Kwenye Hatari au "Maeneo ya Moto"</t>
    </r>
    <r>
      <rPr>
        <b/>
        <sz val="9"/>
        <color rgb="FFFF0000"/>
        <rFont val="Calibri"/>
        <family val="2"/>
        <scheme val="minor"/>
      </rPr>
      <t xml:space="preserve"> </t>
    </r>
  </si>
  <si>
    <r>
      <t>7.4.1 Je, kampuni imefanya shughuli za ufuatiliaji na uwekaji wa mipaka (kwa mfano, kupima upya ramani, kushauriana na kushirikiana na majirani watu binafsi na jamii ili kufafanua zaidi mipaka)?</t>
    </r>
    <r>
      <rPr>
        <sz val="9"/>
        <color rgb="FFFF0000"/>
        <rFont val="Calibri"/>
        <family val="2"/>
        <scheme val="minor"/>
      </rPr>
      <t xml:space="preserve"> </t>
    </r>
  </si>
  <si>
    <r>
      <t>8.1.7 Je, wadau wa ndani na nje wanaweza kufikia utaratibu wa malalamiko ya kutatua migogoro kuhusiana na haki za kampuni na matumizi ya ardhi hii? Tazama Orodha ya Uhakiki wa "Malalamiko".</t>
    </r>
    <r>
      <rPr>
        <sz val="9"/>
        <color rgb="FFFF0000"/>
        <rFont val="Calibri"/>
        <family val="2"/>
        <scheme val="minor"/>
      </rPr>
      <t xml:space="preserve"> </t>
    </r>
  </si>
  <si>
    <r>
      <t xml:space="preserve">8.2.1 Je, kampuni </t>
    </r>
    <r>
      <rPr>
        <sz val="9"/>
        <rFont val="Calibri"/>
        <family val="2"/>
        <scheme val="minor"/>
      </rPr>
      <t>imekamilisha Tathmini ya haki miliki ya Ardhi na Tathmini ya Haki za Binadamu kwa ajili ya mabadiliko ya matumizi ya ardhi yaliyopangwa? Tazama orodha ya "Tathmini ya haki miliki ya Ardhi na Tathmini ya Haki za Bin</t>
    </r>
    <r>
      <rPr>
        <sz val="9"/>
        <color theme="1"/>
        <rFont val="Calibri"/>
        <family val="2"/>
        <scheme val="minor"/>
      </rPr>
      <t>adamu".</t>
    </r>
    <r>
      <rPr>
        <sz val="9"/>
        <color rgb="FFFF0000"/>
        <rFont val="Calibri"/>
        <family val="2"/>
        <scheme val="minor"/>
      </rPr>
      <t xml:space="preserve"> </t>
    </r>
  </si>
  <si>
    <t xml:space="preserve">ZANA ZA UPIMAJI &amp; MAELEKEZO YA KUINGIA   </t>
  </si>
  <si>
    <t>ZANA ZA UPIMAJI NA MAELEKEZO YA UINGIAJI</t>
  </si>
  <si>
    <r>
      <t xml:space="preserve">6.3.1 Je, kampuni ina taratibu zinazoeleweka na vihatarishi vilivyowekwa kwa ajili ya kufuatilia na kutathmini utaratibu wa malalamiko (kwa mfano, idadi na aina ya malalamiko, wastani wa muda utakaochukuliwa kushughulikia malalamiko na kutoa uamuzi wa mwisho, kiwango cha utatuzi, nk)? </t>
    </r>
    <r>
      <rPr>
        <sz val="9"/>
        <color rgb="FFFF0000"/>
        <rFont val="Calibri"/>
        <family val="2"/>
        <scheme val="minor"/>
      </rPr>
      <t xml:space="preserve"> </t>
    </r>
  </si>
  <si>
    <r>
      <t>2.2.3  Je, nyaraka hizi zinatoa fursa kwa ajili ya haki za umiliki sawa kwa pamoja au za umiliki wa pamoja unaopishana ziweze kuhifadhiwa katika kumbukumbu za maandishi?</t>
    </r>
    <r>
      <rPr>
        <sz val="9"/>
        <color rgb="FFFF0000"/>
        <rFont val="Calibri"/>
        <family val="2"/>
        <scheme val="minor"/>
      </rPr>
      <t xml:space="preserve">  </t>
    </r>
  </si>
  <si>
    <t xml:space="preserve">Ratiba/ mpango kazi  </t>
  </si>
  <si>
    <t>Estate Group Name</t>
  </si>
  <si>
    <t>Outgrower Group Name</t>
  </si>
  <si>
    <t xml:space="preserve">Sera ya Shirika na Tathmini ya Uwezo  </t>
  </si>
  <si>
    <t xml:space="preserve">Uhakiki wa Kisheria, kiutawala na kitaasisi </t>
  </si>
  <si>
    <t>Tathmini ya Athari</t>
  </si>
  <si>
    <t>Mashauriano na Ushirikiano</t>
  </si>
  <si>
    <t>Uingiaji Mkataba na Makubaliano</t>
  </si>
  <si>
    <t xml:space="preserve">Malalamiko &amp; Mrejesho </t>
  </si>
  <si>
    <t>Uvamizi</t>
  </si>
  <si>
    <t>Mabadiliko ya Matumizi ya ardhi</t>
  </si>
  <si>
    <t xml:space="preserve">Tathmini ya Sera ya Kilimo cha Mkataba na Uwezo </t>
  </si>
  <si>
    <t xml:space="preserve">Uhakiki wa Kisheria, Kiutawala na Kitaasisi </t>
  </si>
  <si>
    <t xml:space="preserve">Tathmini ya Athari </t>
  </si>
  <si>
    <t xml:space="preserve">Mashauriano na Ushirikiano </t>
  </si>
  <si>
    <t xml:space="preserve">Uingiaji Mkataba na Makubaliano </t>
  </si>
  <si>
    <t>Malalamiko &amp; Mrejesho</t>
  </si>
  <si>
    <r>
      <t>8.5.1 Je, wadau wa ndani na nje walioathiriwa na mabadiliko ya matumizi ya ardhi wanaweza kupata  utaratibu wa malalamiko kwa ajili ya kutatua migogoro inayohusiana na haki za kampuni katika ardhi na kutumia ardhi hii?</t>
    </r>
    <r>
      <rPr>
        <sz val="9"/>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</si>
</sst>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i/>
      <sz val="10"/>
      <color theme="1"/>
      <name val="Calibri"/>
      <family val="2"/>
      <scheme val="minor"/>
    </font>
    <font>
      <i/>
      <sz val="9"/>
      <color theme="0" tint="-0.34998626667073579"/>
      <name val="Calibri"/>
      <family val="2"/>
      <scheme val="minor"/>
    </font>
    <font>
      <b/>
      <sz val="9"/>
      <color theme="1"/>
      <name val="Calibri"/>
      <family val="2"/>
      <scheme val="minor"/>
    </font>
    <font>
      <sz val="9"/>
      <color rgb="FF000000"/>
      <name val="Calibri"/>
      <family val="2"/>
      <scheme val="minor"/>
    </font>
    <font>
      <sz val="11"/>
      <color rgb="FFFF0000"/>
      <name val="Calibri"/>
      <family val="2"/>
      <scheme val="minor"/>
    </font>
    <font>
      <sz val="11"/>
      <color theme="1"/>
      <name val="Calibri"/>
      <family val="2"/>
      <scheme val="minor"/>
    </font>
    <font>
      <sz val="9"/>
      <color rgb="FFFF0000"/>
      <name val="Calibri"/>
      <family val="2"/>
      <scheme val="minor"/>
    </font>
    <font>
      <b/>
      <sz val="9"/>
      <color rgb="FFFF0000"/>
      <name val="Calibri"/>
      <family val="2"/>
      <scheme val="minor"/>
    </font>
    <font>
      <b/>
      <sz val="11"/>
      <color rgb="FFFF0000"/>
      <name val="Calibri"/>
      <family val="2"/>
      <scheme val="minor"/>
    </font>
    <font>
      <b/>
      <sz val="10"/>
      <color rgb="FFFF0000"/>
      <name val="Calibri"/>
      <family val="2"/>
      <scheme val="minor"/>
    </font>
    <font>
      <sz val="9"/>
      <color rgb="FF00B0F0"/>
      <name val="Calibri"/>
      <family val="2"/>
      <scheme val="minor"/>
    </font>
    <font>
      <sz val="9"/>
      <name val="Calibri"/>
      <family val="2"/>
      <scheme val="minor"/>
    </font>
    <font>
      <b/>
      <sz val="10"/>
      <color rgb="FFC0000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4E59F"/>
        <bgColor indexed="64"/>
      </patternFill>
    </fill>
    <fill>
      <patternFill patternType="solid">
        <fgColor theme="9" tint="0.39997558519241921"/>
        <bgColor indexed="64"/>
      </patternFill>
    </fill>
  </fills>
  <borders count="23">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style="medium">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right style="medium">
        <color auto="1"/>
      </right>
      <top style="medium">
        <color auto="1"/>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9" fontId="0" fillId="0" borderId="0" xfId="1" applyFont="1"/>
    <xf numFmtId="9" fontId="0" fillId="0" borderId="0" xfId="1" applyFont="1" applyAlignment="1">
      <alignment horizontal="left"/>
    </xf>
    <xf numFmtId="0" fontId="3" fillId="0" borderId="0" xfId="0" applyFont="1" applyAlignment="1">
      <alignment horizontal="center" vertical="center"/>
    </xf>
    <xf numFmtId="0" fontId="3" fillId="4" borderId="0" xfId="0" applyFont="1" applyFill="1" applyAlignment="1">
      <alignment horizontal="center" vertical="center"/>
    </xf>
    <xf numFmtId="0" fontId="3" fillId="4" borderId="0" xfId="0" applyFont="1" applyFill="1"/>
    <xf numFmtId="0" fontId="3" fillId="4" borderId="0" xfId="0" applyFont="1" applyFill="1" applyAlignment="1">
      <alignment wrapText="1"/>
    </xf>
    <xf numFmtId="0" fontId="0" fillId="0" borderId="0" xfId="0" applyAlignment="1">
      <alignment horizontal="center"/>
    </xf>
    <xf numFmtId="0" fontId="0" fillId="0" borderId="0" xfId="0" applyAlignment="1">
      <alignment horizontal="center" vertical="center"/>
    </xf>
    <xf numFmtId="0" fontId="3" fillId="4" borderId="1"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4" fillId="0" borderId="0" xfId="0" applyFont="1" applyAlignment="1">
      <alignment horizontal="center" vertical="center"/>
    </xf>
    <xf numFmtId="0" fontId="0" fillId="4" borderId="0" xfId="0" applyFill="1"/>
    <xf numFmtId="0" fontId="3" fillId="4" borderId="0" xfId="0" applyFont="1" applyFill="1" applyAlignment="1">
      <alignment horizontal="left" vertical="center"/>
    </xf>
    <xf numFmtId="0" fontId="4" fillId="4" borderId="0" xfId="0" applyFont="1" applyFill="1"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0" fontId="7" fillId="4" borderId="10" xfId="0" applyFont="1" applyFill="1" applyBorder="1"/>
    <xf numFmtId="0" fontId="7" fillId="4" borderId="11" xfId="0" applyFont="1" applyFill="1" applyBorder="1" applyAlignment="1">
      <alignment horizontal="center" vertical="center"/>
    </xf>
    <xf numFmtId="0" fontId="7" fillId="3" borderId="11"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0" borderId="0" xfId="0" applyFont="1" applyAlignment="1">
      <alignment horizontal="center" vertical="center"/>
    </xf>
    <xf numFmtId="0" fontId="5" fillId="5"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0" fillId="4" borderId="0" xfId="0" applyNumberFormat="1" applyFill="1"/>
    <xf numFmtId="9" fontId="5" fillId="5" borderId="6" xfId="0" applyNumberFormat="1" applyFont="1" applyFill="1" applyBorder="1" applyAlignment="1">
      <alignment horizontal="center" vertical="center" wrapText="1"/>
    </xf>
    <xf numFmtId="9" fontId="3" fillId="0" borderId="0" xfId="0" applyNumberFormat="1" applyFont="1" applyAlignment="1">
      <alignment horizontal="center" vertical="center"/>
    </xf>
    <xf numFmtId="9" fontId="3" fillId="4" borderId="0" xfId="0" applyNumberFormat="1" applyFont="1" applyFill="1" applyAlignment="1">
      <alignment horizontal="center" vertical="center"/>
    </xf>
    <xf numFmtId="9" fontId="0" fillId="0" borderId="0" xfId="0" applyNumberFormat="1"/>
    <xf numFmtId="9" fontId="2" fillId="5" borderId="6" xfId="0" applyNumberFormat="1" applyFont="1" applyFill="1" applyBorder="1" applyAlignment="1">
      <alignment horizontal="center" vertical="center" wrapText="1"/>
    </xf>
    <xf numFmtId="9" fontId="3" fillId="2" borderId="3" xfId="0" applyNumberFormat="1" applyFont="1" applyFill="1" applyBorder="1" applyAlignment="1">
      <alignment horizontal="center" vertical="center"/>
    </xf>
    <xf numFmtId="9" fontId="7" fillId="4" borderId="10" xfId="0" applyNumberFormat="1" applyFont="1" applyFill="1" applyBorder="1" applyAlignment="1">
      <alignment horizontal="center" vertical="center"/>
    </xf>
    <xf numFmtId="9" fontId="7" fillId="3" borderId="10" xfId="0" applyNumberFormat="1" applyFont="1" applyFill="1" applyBorder="1" applyAlignment="1">
      <alignment horizontal="center" vertical="center"/>
    </xf>
    <xf numFmtId="9" fontId="7" fillId="4" borderId="10" xfId="1" applyFont="1" applyFill="1" applyBorder="1" applyAlignment="1">
      <alignment horizontal="center" vertical="center"/>
    </xf>
    <xf numFmtId="9" fontId="7" fillId="3" borderId="1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top" wrapText="1"/>
    </xf>
    <xf numFmtId="0" fontId="0" fillId="0" borderId="0" xfId="0" applyAlignment="1">
      <alignment vertical="top" wrapText="1"/>
    </xf>
    <xf numFmtId="0" fontId="8" fillId="4" borderId="0" xfId="0" applyFont="1" applyFill="1" applyAlignment="1">
      <alignment horizontal="center" vertical="center" wrapText="1"/>
    </xf>
    <xf numFmtId="0" fontId="7" fillId="0" borderId="4" xfId="0" applyFont="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5" fillId="5" borderId="5" xfId="0" applyFont="1" applyFill="1" applyBorder="1" applyAlignment="1">
      <alignment horizontal="center" vertical="center" wrapText="1"/>
    </xf>
    <xf numFmtId="9" fontId="7" fillId="0" borderId="4" xfId="0" applyNumberFormat="1" applyFont="1" applyBorder="1" applyAlignment="1" applyProtection="1">
      <alignment horizontal="center" vertical="center"/>
      <protection locked="0"/>
    </xf>
    <xf numFmtId="0" fontId="0" fillId="4" borderId="0" xfId="0" applyFill="1" applyAlignment="1">
      <alignment horizontal="left" vertical="center" wrapText="1"/>
    </xf>
    <xf numFmtId="0" fontId="0" fillId="0" borderId="0" xfId="0" applyAlignment="1">
      <alignment horizontal="left" vertical="center" wrapText="1"/>
    </xf>
    <xf numFmtId="0" fontId="0" fillId="4" borderId="17" xfId="0" applyFill="1" applyBorder="1"/>
    <xf numFmtId="0" fontId="4" fillId="2" borderId="2" xfId="0" applyFont="1" applyFill="1" applyBorder="1" applyAlignment="1">
      <alignment horizontal="left" vertical="center"/>
    </xf>
    <xf numFmtId="0" fontId="5" fillId="2" borderId="3" xfId="0" applyFont="1" applyFill="1" applyBorder="1"/>
    <xf numFmtId="0" fontId="10" fillId="4" borderId="10" xfId="0" applyFont="1" applyFill="1" applyBorder="1"/>
    <xf numFmtId="0" fontId="7" fillId="0" borderId="4" xfId="0" applyFont="1" applyBorder="1" applyAlignment="1">
      <alignment horizontal="left" vertical="center" wrapText="1" indent="1"/>
    </xf>
    <xf numFmtId="0" fontId="7" fillId="0" borderId="11" xfId="0" applyFont="1" applyBorder="1" applyAlignment="1">
      <alignment vertical="center" wrapText="1"/>
    </xf>
    <xf numFmtId="0" fontId="11" fillId="0" borderId="4" xfId="0" applyFont="1" applyBorder="1" applyAlignment="1">
      <alignment horizontal="left" vertical="center" wrapText="1" indent="1"/>
    </xf>
    <xf numFmtId="0" fontId="9" fillId="3" borderId="9" xfId="0" applyFont="1" applyFill="1" applyBorder="1" applyAlignment="1">
      <alignment horizontal="left" vertical="center" wrapText="1" indent="1"/>
    </xf>
    <xf numFmtId="0" fontId="9" fillId="3" borderId="10" xfId="0" applyFont="1" applyFill="1" applyBorder="1" applyAlignment="1">
      <alignment vertical="center" wrapText="1"/>
    </xf>
    <xf numFmtId="0" fontId="10" fillId="4" borderId="10" xfId="0" applyFont="1" applyFill="1" applyBorder="1" applyAlignment="1">
      <alignment horizontal="left" indent="1"/>
    </xf>
    <xf numFmtId="0" fontId="9" fillId="3" borderId="10" xfId="0" applyFont="1" applyFill="1" applyBorder="1" applyAlignment="1">
      <alignment horizontal="left" vertical="center" wrapText="1" indent="1"/>
    </xf>
    <xf numFmtId="0" fontId="0" fillId="0" borderId="0" xfId="0" applyAlignment="1">
      <alignment horizontal="left" vertical="center"/>
    </xf>
    <xf numFmtId="0" fontId="0" fillId="0" borderId="0" xfId="0" applyAlignment="1">
      <alignment wrapText="1"/>
    </xf>
    <xf numFmtId="0" fontId="12" fillId="4" borderId="0" xfId="0" applyFont="1" applyFill="1"/>
    <xf numFmtId="0" fontId="13" fillId="4" borderId="0" xfId="0" applyFont="1" applyFill="1"/>
    <xf numFmtId="0" fontId="13" fillId="0" borderId="0" xfId="0" applyFont="1"/>
    <xf numFmtId="0" fontId="11" fillId="0" borderId="18" xfId="0" applyFont="1" applyBorder="1" applyAlignment="1">
      <alignment horizontal="left" vertical="center" wrapText="1" indent="1"/>
    </xf>
    <xf numFmtId="9" fontId="7" fillId="0" borderId="18" xfId="1"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4" borderId="10" xfId="0" applyFont="1" applyFill="1" applyBorder="1"/>
    <xf numFmtId="9" fontId="7" fillId="0" borderId="18" xfId="0" applyNumberFormat="1" applyFont="1" applyBorder="1" applyAlignment="1" applyProtection="1">
      <alignment horizontal="center" vertical="center"/>
      <protection locked="0"/>
    </xf>
    <xf numFmtId="0" fontId="10" fillId="4" borderId="9" xfId="0" applyFont="1" applyFill="1" applyBorder="1" applyAlignment="1">
      <alignment horizontal="left" vertical="center" indent="1"/>
    </xf>
    <xf numFmtId="0" fontId="7" fillId="0" borderId="15" xfId="0" applyFont="1" applyBorder="1" applyAlignment="1">
      <alignment horizontal="left" vertical="center" wrapText="1" indent="1"/>
    </xf>
    <xf numFmtId="9" fontId="3" fillId="4" borderId="0" xfId="1" applyFont="1" applyFill="1" applyAlignment="1" applyProtection="1">
      <alignment horizontal="center" vertical="center"/>
      <protection locked="0"/>
    </xf>
    <xf numFmtId="9" fontId="3" fillId="2" borderId="3" xfId="1" applyFont="1" applyFill="1" applyBorder="1" applyAlignment="1" applyProtection="1">
      <alignment horizontal="center" vertical="center"/>
      <protection locked="0"/>
    </xf>
    <xf numFmtId="9" fontId="7" fillId="4" borderId="10" xfId="1" applyFont="1" applyFill="1" applyBorder="1" applyAlignment="1" applyProtection="1">
      <alignment horizontal="center" vertical="center"/>
      <protection locked="0"/>
    </xf>
    <xf numFmtId="9" fontId="7" fillId="3" borderId="10" xfId="1" applyFont="1" applyFill="1" applyBorder="1" applyAlignment="1" applyProtection="1">
      <alignment horizontal="center" vertical="center"/>
      <protection locked="0"/>
    </xf>
    <xf numFmtId="9" fontId="3" fillId="4" borderId="10" xfId="1" applyFont="1" applyFill="1" applyBorder="1" applyAlignment="1" applyProtection="1">
      <alignment horizontal="center" vertical="center"/>
      <protection locked="0"/>
    </xf>
    <xf numFmtId="9" fontId="3" fillId="0" borderId="0" xfId="1" applyFont="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9" fontId="2" fillId="5" borderId="6" xfId="1" applyFont="1" applyFill="1" applyBorder="1" applyAlignment="1">
      <alignment horizontal="center" vertical="center" wrapText="1"/>
    </xf>
    <xf numFmtId="9" fontId="7" fillId="4" borderId="13" xfId="0" applyNumberFormat="1" applyFont="1" applyFill="1" applyBorder="1" applyAlignment="1">
      <alignment horizontal="center" vertical="center"/>
    </xf>
    <xf numFmtId="0" fontId="7" fillId="4" borderId="13" xfId="0" applyFont="1" applyFill="1" applyBorder="1"/>
    <xf numFmtId="0" fontId="7" fillId="4" borderId="12" xfId="0" applyFont="1" applyFill="1" applyBorder="1" applyAlignment="1">
      <alignment horizontal="left" vertical="center" indent="1"/>
    </xf>
    <xf numFmtId="0" fontId="7" fillId="4" borderId="14" xfId="0" applyFont="1" applyFill="1" applyBorder="1" applyAlignment="1">
      <alignment horizontal="center" vertical="center"/>
    </xf>
    <xf numFmtId="9" fontId="3" fillId="4" borderId="10" xfId="0" applyNumberFormat="1" applyFont="1" applyFill="1" applyBorder="1" applyAlignment="1">
      <alignment horizontal="center" vertical="center"/>
    </xf>
    <xf numFmtId="0" fontId="3" fillId="4" borderId="10" xfId="0" applyFont="1" applyFill="1" applyBorder="1"/>
    <xf numFmtId="0" fontId="3" fillId="4" borderId="11" xfId="0" applyFont="1" applyFill="1" applyBorder="1" applyAlignment="1">
      <alignment horizontal="center" vertical="center"/>
    </xf>
    <xf numFmtId="0" fontId="3" fillId="4" borderId="11" xfId="0" applyFont="1" applyFill="1" applyBorder="1" applyAlignment="1" applyProtection="1">
      <alignment horizontal="center" vertical="center"/>
      <protection locked="0"/>
    </xf>
    <xf numFmtId="0" fontId="3" fillId="4" borderId="0" xfId="0" applyFont="1" applyFill="1" applyAlignment="1">
      <alignment horizontal="left" vertical="top" wrapText="1" indent="1"/>
    </xf>
    <xf numFmtId="0" fontId="3" fillId="4" borderId="0" xfId="0" applyFont="1" applyFill="1" applyAlignment="1" applyProtection="1">
      <alignment horizontal="left" vertical="top" indent="1"/>
      <protection locked="0"/>
    </xf>
    <xf numFmtId="0" fontId="3" fillId="0" borderId="0" xfId="0" applyFont="1" applyAlignment="1" applyProtection="1">
      <alignment horizontal="left" vertical="top" indent="1"/>
      <protection locked="0"/>
    </xf>
    <xf numFmtId="0" fontId="3" fillId="4" borderId="0" xfId="0" applyFont="1" applyFill="1" applyAlignment="1">
      <alignment horizontal="left" vertical="top" wrapText="1"/>
    </xf>
    <xf numFmtId="0" fontId="7" fillId="3" borderId="10" xfId="0" applyFont="1" applyFill="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8" xfId="0" applyFont="1" applyBorder="1" applyAlignment="1">
      <alignment horizontal="left" vertical="center" wrapText="1" indent="1"/>
    </xf>
    <xf numFmtId="0" fontId="7" fillId="4" borderId="9" xfId="0" applyFont="1" applyFill="1" applyBorder="1" applyAlignment="1">
      <alignment horizontal="left" vertical="center" indent="1"/>
    </xf>
    <xf numFmtId="0" fontId="11" fillId="0" borderId="15" xfId="0" applyFont="1" applyBorder="1" applyAlignment="1">
      <alignment horizontal="left" vertical="center" wrapText="1" indent="1"/>
    </xf>
    <xf numFmtId="0" fontId="3" fillId="4" borderId="9" xfId="0" applyFont="1" applyFill="1" applyBorder="1" applyAlignment="1">
      <alignment horizontal="left" vertical="center"/>
    </xf>
    <xf numFmtId="9" fontId="3" fillId="4" borderId="10" xfId="1"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10" xfId="0" applyFont="1" applyFill="1" applyBorder="1" applyAlignment="1">
      <alignment vertical="center" wrapText="1"/>
    </xf>
    <xf numFmtId="0" fontId="8" fillId="4" borderId="9" xfId="0" applyFont="1" applyFill="1" applyBorder="1" applyAlignment="1">
      <alignment horizontal="left" vertical="center"/>
    </xf>
    <xf numFmtId="0" fontId="8" fillId="4" borderId="10" xfId="0" applyFont="1" applyFill="1" applyBorder="1"/>
    <xf numFmtId="0" fontId="7" fillId="0" borderId="18" xfId="0" applyFont="1" applyBorder="1" applyAlignment="1">
      <alignment horizontal="left" vertical="center" wrapText="1" indent="2"/>
    </xf>
    <xf numFmtId="0" fontId="7" fillId="0" borderId="19" xfId="0" applyFont="1" applyBorder="1" applyAlignment="1">
      <alignment horizontal="left" vertical="center" wrapText="1" indent="1"/>
    </xf>
    <xf numFmtId="9" fontId="7" fillId="0" borderId="19" xfId="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3" fillId="2" borderId="3" xfId="0" applyFont="1" applyFill="1" applyBorder="1" applyAlignment="1" applyProtection="1">
      <alignment horizontal="left" vertical="top" indent="1"/>
      <protection locked="0"/>
    </xf>
    <xf numFmtId="0" fontId="3" fillId="4" borderId="10" xfId="0" applyFont="1" applyFill="1" applyBorder="1" applyAlignment="1" applyProtection="1">
      <alignment horizontal="left" vertical="top" indent="1"/>
      <protection locked="0"/>
    </xf>
    <xf numFmtId="0" fontId="7" fillId="4" borderId="10" xfId="0" applyFont="1" applyFill="1" applyBorder="1" applyAlignment="1" applyProtection="1">
      <alignment horizontal="left" vertical="top" indent="1"/>
      <protection locked="0"/>
    </xf>
    <xf numFmtId="0" fontId="7" fillId="0" borderId="18" xfId="0" applyFont="1" applyBorder="1" applyAlignment="1" applyProtection="1">
      <alignment horizontal="left" vertical="top" indent="1"/>
      <protection locked="0"/>
    </xf>
    <xf numFmtId="0" fontId="7" fillId="0" borderId="4" xfId="0" applyFont="1" applyBorder="1" applyAlignment="1" applyProtection="1">
      <alignment horizontal="left" vertical="top" indent="1"/>
      <protection locked="0"/>
    </xf>
    <xf numFmtId="0" fontId="7" fillId="0" borderId="15" xfId="0" applyFont="1" applyBorder="1" applyAlignment="1" applyProtection="1">
      <alignment horizontal="left" vertical="top" indent="1"/>
      <protection locked="0"/>
    </xf>
    <xf numFmtId="0" fontId="7" fillId="3" borderId="10" xfId="0" applyFont="1" applyFill="1" applyBorder="1" applyAlignment="1" applyProtection="1">
      <alignment horizontal="left" vertical="top" indent="1"/>
      <protection locked="0"/>
    </xf>
    <xf numFmtId="0" fontId="7" fillId="0" borderId="19" xfId="0" applyFont="1" applyBorder="1" applyAlignment="1" applyProtection="1">
      <alignment horizontal="left" vertical="top" indent="1"/>
      <protection locked="0"/>
    </xf>
    <xf numFmtId="0" fontId="0" fillId="0" borderId="0" xfId="0" applyAlignment="1" applyProtection="1">
      <alignment horizontal="left" vertical="top" indent="1"/>
      <protection locked="0"/>
    </xf>
    <xf numFmtId="0" fontId="3" fillId="4" borderId="0" xfId="0" applyFont="1" applyFill="1" applyAlignment="1">
      <alignment horizontal="left" vertical="center" indent="1"/>
    </xf>
    <xf numFmtId="0" fontId="3" fillId="2" borderId="3" xfId="0" applyFont="1" applyFill="1" applyBorder="1" applyAlignment="1">
      <alignment horizontal="left" vertical="center" indent="1"/>
    </xf>
    <xf numFmtId="0" fontId="7" fillId="4" borderId="13" xfId="0" applyFont="1" applyFill="1" applyBorder="1" applyAlignment="1">
      <alignment horizontal="left" vertical="center" indent="1"/>
    </xf>
    <xf numFmtId="0" fontId="7" fillId="4" borderId="10" xfId="0" applyFont="1" applyFill="1" applyBorder="1" applyAlignment="1">
      <alignment horizontal="left" vertical="center" indent="1"/>
    </xf>
    <xf numFmtId="0" fontId="7" fillId="0" borderId="18"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3" borderId="10" xfId="0" applyFont="1" applyFill="1" applyBorder="1" applyAlignment="1">
      <alignment horizontal="left" vertical="center" indent="1"/>
    </xf>
    <xf numFmtId="0" fontId="3" fillId="4" borderId="10" xfId="0" applyFont="1" applyFill="1" applyBorder="1" applyAlignment="1">
      <alignment horizontal="left" vertical="center" indent="1"/>
    </xf>
    <xf numFmtId="0" fontId="0" fillId="0" borderId="0" xfId="0" applyAlignment="1">
      <alignment horizontal="left" vertical="center" indent="1"/>
    </xf>
    <xf numFmtId="0" fontId="5" fillId="4" borderId="12" xfId="0" applyFont="1" applyFill="1" applyBorder="1" applyAlignment="1">
      <alignment horizontal="left" vertical="center"/>
    </xf>
    <xf numFmtId="0" fontId="5" fillId="4" borderId="13" xfId="0" applyFont="1" applyFill="1" applyBorder="1"/>
    <xf numFmtId="9" fontId="3" fillId="4" borderId="13" xfId="0" applyNumberFormat="1" applyFont="1" applyFill="1" applyBorder="1" applyAlignment="1">
      <alignment horizontal="center" vertical="center"/>
    </xf>
    <xf numFmtId="0" fontId="3" fillId="4" borderId="13" xfId="0" applyFont="1" applyFill="1" applyBorder="1" applyAlignment="1">
      <alignment horizontal="left" vertical="center" indent="1"/>
    </xf>
    <xf numFmtId="0" fontId="3" fillId="4" borderId="14" xfId="0" applyFont="1" applyFill="1" applyBorder="1" applyAlignment="1">
      <alignment horizontal="center" vertical="center"/>
    </xf>
    <xf numFmtId="0" fontId="10" fillId="4" borderId="12" xfId="0" applyFont="1" applyFill="1" applyBorder="1" applyAlignment="1">
      <alignment horizontal="left" vertical="center" indent="1"/>
    </xf>
    <xf numFmtId="0" fontId="10" fillId="4" borderId="13" xfId="0" applyFont="1" applyFill="1" applyBorder="1"/>
    <xf numFmtId="9" fontId="7" fillId="4" borderId="13" xfId="1" applyFont="1" applyFill="1" applyBorder="1" applyAlignment="1" applyProtection="1">
      <alignment horizontal="center" vertical="center"/>
      <protection locked="0"/>
    </xf>
    <xf numFmtId="0" fontId="7" fillId="4" borderId="13" xfId="0" applyFont="1" applyFill="1" applyBorder="1" applyAlignment="1" applyProtection="1">
      <alignment horizontal="left" vertical="top" indent="1"/>
      <protection locked="0"/>
    </xf>
    <xf numFmtId="0" fontId="7" fillId="4" borderId="14" xfId="0" applyFont="1" applyFill="1" applyBorder="1" applyAlignment="1" applyProtection="1">
      <alignment horizontal="center" vertical="center"/>
      <protection locked="0"/>
    </xf>
    <xf numFmtId="9" fontId="3" fillId="4" borderId="13" xfId="1" applyFont="1" applyFill="1" applyBorder="1" applyAlignment="1" applyProtection="1">
      <alignment horizontal="center" vertical="center"/>
      <protection locked="0"/>
    </xf>
    <xf numFmtId="0" fontId="3" fillId="4" borderId="13" xfId="0" applyFont="1" applyFill="1" applyBorder="1" applyAlignment="1" applyProtection="1">
      <alignment horizontal="left" vertical="top" indent="1"/>
      <protection locked="0"/>
    </xf>
    <xf numFmtId="0" fontId="3" fillId="4" borderId="14" xfId="0" applyFont="1" applyFill="1" applyBorder="1" applyAlignment="1" applyProtection="1">
      <alignment horizontal="center" vertical="center"/>
      <protection locked="0"/>
    </xf>
    <xf numFmtId="0" fontId="3" fillId="4" borderId="12" xfId="0" applyFont="1" applyFill="1" applyBorder="1" applyAlignment="1">
      <alignment horizontal="left" vertical="center"/>
    </xf>
    <xf numFmtId="0" fontId="3" fillId="4" borderId="13" xfId="0" applyFont="1" applyFill="1" applyBorder="1"/>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9" fontId="5" fillId="5" borderId="21" xfId="0" applyNumberFormat="1"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0" borderId="0" xfId="0" applyFo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5" fillId="2" borderId="16" xfId="0" applyFont="1" applyFill="1" applyBorder="1" applyAlignment="1">
      <alignment horizontal="center" vertical="center" wrapText="1"/>
    </xf>
    <xf numFmtId="0" fontId="3" fillId="0" borderId="3" xfId="0" applyFont="1" applyBorder="1"/>
    <xf numFmtId="0" fontId="3" fillId="0" borderId="8" xfId="0" applyFont="1" applyBorder="1"/>
    <xf numFmtId="0" fontId="6" fillId="5" borderId="2" xfId="0" applyFont="1" applyFill="1" applyBorder="1" applyAlignment="1">
      <alignment horizontal="center" vertical="center" wrapText="1"/>
    </xf>
    <xf numFmtId="0" fontId="0" fillId="0" borderId="3" xfId="0" applyBorder="1"/>
    <xf numFmtId="0" fontId="0" fillId="0" borderId="1" xfId="0" applyBorder="1"/>
    <xf numFmtId="0" fontId="0" fillId="4" borderId="0" xfId="0" applyFill="1"/>
    <xf numFmtId="0" fontId="0" fillId="0" borderId="0" xfId="0"/>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 xfId="0" applyFont="1" applyFill="1" applyBorder="1" applyAlignment="1">
      <alignment horizontal="center"/>
    </xf>
    <xf numFmtId="0" fontId="5" fillId="2" borderId="21" xfId="0" applyFont="1" applyFill="1" applyBorder="1" applyAlignment="1">
      <alignment horizontal="center" vertical="center" wrapText="1"/>
    </xf>
    <xf numFmtId="0" fontId="3" fillId="0" borderId="21" xfId="0" applyFont="1" applyBorder="1" applyAlignment="1">
      <alignment vertical="center"/>
    </xf>
  </cellXfs>
  <cellStyles count="2">
    <cellStyle name="Normal" xfId="0" builtinId="0"/>
    <cellStyle name="Percent" xfId="1" builtinId="5"/>
  </cellStyles>
  <dxfs count="141">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b/>
        <i val="0"/>
      </font>
      <fill>
        <patternFill patternType="darkDown">
          <fgColor rgb="FFFFFF99"/>
        </patternFill>
      </fill>
    </dxf>
    <dxf>
      <font>
        <b/>
        <i val="0"/>
      </font>
      <fill>
        <patternFill patternType="darkDown">
          <fgColor rgb="FFC4E59F"/>
        </patternFill>
      </fill>
    </dxf>
    <dxf>
      <fill>
        <patternFill>
          <bgColor theme="3" tint="0.59996337778862885"/>
        </patternFill>
      </fill>
    </dxf>
    <dxf>
      <fill>
        <patternFill>
          <bgColor theme="3"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6D6D"/>
        </patternFill>
      </fill>
    </dxf>
    <dxf>
      <font>
        <b/>
        <i val="0"/>
        <color auto="1"/>
      </font>
      <fill>
        <patternFill patternType="lightDown">
          <fgColor rgb="FFFFD13F"/>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strike/>
        <color theme="0" tint="-0.24994659260841701"/>
      </font>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00"/>
          <bgColor auto="1"/>
        </patternFill>
      </fill>
    </dxf>
    <dxf>
      <fill>
        <patternFill patternType="darkGray">
          <fgColor rgb="FFC4E59F"/>
          <bgColor rgb="FF92D050"/>
        </patternFill>
      </fill>
    </dxf>
    <dxf>
      <fill>
        <patternFill patternType="none">
          <bgColor auto="1"/>
        </patternFill>
      </fill>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patternType="darkGray">
          <fgColor rgb="FFFF0000"/>
          <bgColor rgb="FFFFAFAF"/>
        </patternFill>
      </fill>
    </dxf>
    <dxf>
      <fill>
        <patternFill patternType="darkGray">
          <fgColor rgb="FFFF6D6D"/>
          <bgColor rgb="FFFFFFD9"/>
        </patternFill>
      </fill>
    </dxf>
    <dxf>
      <fill>
        <patternFill patternType="darkGray">
          <fgColor rgb="FFFFD13F"/>
          <bgColor rgb="FFC4E59F"/>
        </patternFill>
      </fill>
    </dxf>
    <dxf>
      <fill>
        <patternFill patternType="darkGray">
          <fgColor rgb="FFFFFF99"/>
          <bgColor rgb="FFFFFF99"/>
        </patternFill>
      </fill>
    </dxf>
    <dxf>
      <fill>
        <patternFill patternType="darkGray">
          <fgColor rgb="FFC4E59F"/>
          <bgColor rgb="FF92D050"/>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
      <font>
        <b val="0"/>
        <i/>
        <color theme="0" tint="-0.34998626667073579"/>
      </font>
    </dxf>
    <dxf>
      <fill>
        <patternFill>
          <bgColor theme="3" tint="0.59996337778862885"/>
        </patternFill>
      </fill>
    </dxf>
    <dxf>
      <fill>
        <patternFill>
          <bgColor theme="3" tint="0.59996337778862885"/>
        </patternFill>
      </fill>
    </dxf>
    <dxf>
      <font>
        <b/>
        <i val="0"/>
      </font>
      <fill>
        <patternFill patternType="lightDown">
          <fgColor rgb="FFFFD13F"/>
        </patternFill>
      </fill>
    </dxf>
    <dxf>
      <font>
        <b/>
        <i val="0"/>
      </font>
      <fill>
        <patternFill patternType="darkDown">
          <fgColor rgb="FFFFFF99"/>
        </patternFill>
      </fill>
    </dxf>
    <dxf>
      <font>
        <b/>
        <i val="0"/>
      </font>
      <fill>
        <patternFill patternType="darkDown">
          <fgColor rgb="FFC4E59F"/>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lightDown">
          <fgColor rgb="FFFF0000"/>
        </patternFill>
      </fill>
    </dxf>
    <dxf>
      <font>
        <b/>
        <i val="0"/>
        <color auto="1"/>
      </font>
      <fill>
        <patternFill patternType="lightDown">
          <fgColor rgb="FFFF6D6D"/>
        </patternFill>
      </fill>
    </dxf>
    <dxf>
      <font>
        <b/>
        <i val="0"/>
      </font>
      <fill>
        <patternFill patternType="darkDown">
          <fgColor rgb="FFC4E59F"/>
          <bgColor auto="1"/>
        </patternFill>
      </fill>
    </dxf>
    <dxf>
      <font>
        <b/>
        <i val="0"/>
      </font>
      <fill>
        <patternFill patternType="darkDown">
          <fgColor rgb="FFFFFF99"/>
          <bgColor auto="1"/>
        </patternFill>
      </fill>
    </dxf>
    <dxf>
      <font>
        <b/>
        <i val="0"/>
      </font>
      <fill>
        <patternFill patternType="lightDown">
          <fgColor rgb="FFFF6D6D"/>
          <bgColor auto="1"/>
        </patternFill>
      </fill>
    </dxf>
    <dxf>
      <font>
        <b val="0"/>
        <i/>
        <color theme="0" tint="-0.34998626667073579"/>
      </font>
    </dxf>
    <dxf>
      <font>
        <b val="0"/>
        <i/>
        <color theme="0" tint="-0.34998626667073579"/>
      </font>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ont>
        <strike/>
        <color theme="0" tint="-0.24994659260841701"/>
      </font>
      <fill>
        <patternFill patternType="none">
          <bgColor auto="1"/>
        </patternFill>
      </fill>
    </dxf>
    <dxf>
      <font>
        <strike/>
        <color theme="0" tint="-0.24994659260841701"/>
      </font>
    </dxf>
    <dxf>
      <font>
        <strike/>
        <color theme="0" tint="-0.24994659260841701"/>
      </font>
    </dxf>
    <dxf>
      <font>
        <strike/>
        <color theme="0" tint="-0.24994659260841701"/>
      </font>
    </dxf>
    <dxf>
      <fill>
        <patternFill patternType="darkGray">
          <fgColor rgb="FF92D050"/>
          <bgColor auto="1"/>
        </patternFill>
      </fill>
    </dxf>
    <dxf>
      <fill>
        <patternFill patternType="darkGray">
          <fgColor rgb="FFFFFF99"/>
          <bgColor auto="1"/>
        </patternFill>
      </fill>
    </dxf>
    <dxf>
      <fill>
        <patternFill patternType="darkGray">
          <fgColor rgb="FFFF6D6D"/>
          <bgColor auto="1"/>
        </patternFill>
      </fill>
    </dxf>
    <dxf>
      <font>
        <b val="0"/>
        <i/>
        <color theme="0" tint="-0.34998626667073579"/>
      </font>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none">
          <bgColor auto="1"/>
        </patternFill>
      </fill>
    </dxf>
    <dxf>
      <font>
        <b val="0"/>
        <i/>
        <color theme="0" tint="-0.34998626667073579"/>
      </font>
      <fill>
        <patternFill patternType="none">
          <bgColor auto="1"/>
        </patternFill>
      </fill>
    </dxf>
    <dxf>
      <font>
        <b val="0"/>
        <i/>
        <color theme="0" tint="-0.34998626667073579"/>
      </font>
      <fill>
        <patternFill patternType="none">
          <bgColor auto="1"/>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00"/>
        </patternFill>
      </fill>
    </dxf>
    <dxf>
      <fill>
        <patternFill patternType="darkGray">
          <fgColor rgb="FFC4E59F"/>
        </patternFill>
      </fill>
    </dxf>
    <dxf>
      <fill>
        <patternFill patternType="darkGray">
          <fgColor rgb="FF92D050"/>
        </patternFill>
      </fill>
    </dxf>
    <dxf>
      <fill>
        <patternFill patternType="none">
          <bgColor auto="1"/>
        </patternFill>
      </fill>
    </dxf>
    <dxf>
      <fill>
        <patternFill patternType="darkGray">
          <fgColor rgb="FF92D050"/>
          <bgColor auto="1"/>
        </patternFill>
      </fill>
    </dxf>
    <dxf>
      <fill>
        <patternFill patternType="darkGray">
          <fgColor rgb="FFC4E59F"/>
          <bgColor auto="1"/>
        </patternFill>
      </fill>
    </dxf>
    <dxf>
      <fill>
        <patternFill patternType="darkGray">
          <fgColor rgb="FFFFFF99"/>
          <bgColor auto="1"/>
        </patternFill>
      </fill>
    </dxf>
    <dxf>
      <fill>
        <patternFill patternType="darkGray">
          <fgColor rgb="FFFFD13F"/>
          <bgColor auto="1"/>
        </patternFill>
      </fill>
    </dxf>
    <dxf>
      <fill>
        <patternFill patternType="darkGray">
          <fgColor rgb="FFFF0000"/>
          <bgColor auto="1"/>
        </patternFill>
      </fill>
    </dxf>
    <dxf>
      <font>
        <b val="0"/>
        <i/>
        <color theme="0" tint="-0.34998626667073579"/>
      </font>
    </dxf>
    <dxf>
      <font>
        <b val="0"/>
        <i/>
        <color theme="0" tint="-0.34998626667073579"/>
      </font>
      <fill>
        <patternFill patternType="none">
          <bgColor auto="1"/>
        </patternFill>
      </fill>
    </dxf>
    <dxf>
      <fill>
        <patternFill>
          <bgColor theme="3" tint="0.59996337778862885"/>
        </patternFill>
      </fill>
    </dxf>
    <dxf>
      <fill>
        <patternFill patternType="darkGray">
          <fgColor rgb="FFFF0000"/>
        </patternFill>
      </fill>
    </dxf>
    <dxf>
      <fill>
        <patternFill patternType="darkGray">
          <fgColor rgb="FFFF6D6D"/>
        </patternFill>
      </fill>
    </dxf>
    <dxf>
      <fill>
        <patternFill patternType="darkGray">
          <fgColor rgb="FFFFC000"/>
        </patternFill>
      </fill>
    </dxf>
    <dxf>
      <fill>
        <patternFill patternType="darkGray">
          <fgColor rgb="FFFFFF99"/>
        </patternFill>
      </fill>
    </dxf>
    <dxf>
      <fill>
        <patternFill patternType="darkGray">
          <fgColor rgb="FFC4E59F"/>
        </patternFill>
      </fill>
    </dxf>
    <dxf>
      <fill>
        <patternFill patternType="none">
          <bgColor auto="1"/>
        </patternFill>
      </fill>
    </dxf>
    <dxf>
      <fill>
        <patternFill>
          <bgColor theme="3" tint="0.59996337778862885"/>
        </patternFill>
      </fill>
    </dxf>
    <dxf>
      <fill>
        <patternFill>
          <bgColor theme="3" tint="0.59996337778862885"/>
        </patternFill>
      </fill>
    </dxf>
    <dxf>
      <font>
        <b val="0"/>
        <i/>
        <color theme="0" tint="-0.34998626667073579"/>
      </font>
    </dxf>
  </dxfs>
  <tableStyles count="0" defaultTableStyle="TableStyleMedium2" defaultPivotStyle="PivotStyleLight16"/>
  <colors>
    <mruColors>
      <color rgb="FFC4E59F"/>
      <color rgb="FFFFFF99"/>
      <color rgb="FFFFD13F"/>
      <color rgb="FFFF6D6D"/>
      <color rgb="FFFFFFCC"/>
      <color rgb="FFFFFFD9"/>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57149</xdr:colOff>
      <xdr:row>2</xdr:row>
      <xdr:rowOff>47625</xdr:rowOff>
    </xdr:from>
    <xdr:to>
      <xdr:col>13</xdr:col>
      <xdr:colOff>386149</xdr:colOff>
      <xdr:row>4</xdr:row>
      <xdr:rowOff>167331</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18044" y="459517"/>
          <a:ext cx="7434135" cy="409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a:t>Zana</a:t>
          </a:r>
          <a:r>
            <a:rPr lang="en-US" sz="1100" i="0" baseline="0"/>
            <a:t> hii imegawanyika katika sehemu mbili ambazo ni: Miliki &amp; Kilimo cha mkataba. Kila sehemu ina orodha uhakiki, ripoti na kichapuo cha maelekezo.</a:t>
          </a:r>
        </a:p>
        <a:p>
          <a:endParaRPr lang="en-US" sz="1000" b="0" i="0" baseline="0"/>
        </a:p>
      </xdr:txBody>
    </xdr:sp>
    <xdr:clientData/>
  </xdr:twoCellAnchor>
  <xdr:twoCellAnchor>
    <xdr:from>
      <xdr:col>0</xdr:col>
      <xdr:colOff>154421</xdr:colOff>
      <xdr:row>39</xdr:row>
      <xdr:rowOff>0</xdr:rowOff>
    </xdr:from>
    <xdr:to>
      <xdr:col>17</xdr:col>
      <xdr:colOff>9525</xdr:colOff>
      <xdr:row>73</xdr:row>
      <xdr:rowOff>28575</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154421" y="7391400"/>
          <a:ext cx="9465829" cy="628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0" u="sng"/>
            <a:t>Orodha ya Uhakiki</a:t>
          </a:r>
          <a:r>
            <a:rPr lang="en-US" sz="1050" i="0" u="none"/>
            <a:t>:</a:t>
          </a:r>
        </a:p>
        <a:p>
          <a:r>
            <a:rPr lang="en-US" sz="1100" i="0" u="none"/>
            <a:t>Kichupo cha "Orodha ya uhakiki wa miliki" kinapaswa kukamilika kwenye ardhi yote inayomilikiwa, iliyokodishwa, au vingiveyo na inatumiwa moja kwa</a:t>
          </a:r>
          <a:r>
            <a:rPr lang="en-US" sz="1100" i="0" u="none" baseline="0"/>
            <a:t> moja na </a:t>
          </a:r>
          <a:r>
            <a:rPr lang="en-US" sz="1100" i="0" u="none"/>
            <a:t> kampuni. Hii inajumuisha lakini isiyo na</a:t>
          </a:r>
          <a:r>
            <a:rPr lang="en-US" sz="1100" i="0" u="none" baseline="0"/>
            <a:t> ukomo </a:t>
          </a:r>
          <a:r>
            <a:rPr lang="en-US" sz="1100" i="0" u="none"/>
            <a:t>kwenye</a:t>
          </a:r>
          <a:r>
            <a:rPr lang="en-US" sz="1100" i="0" u="none" baseline="0"/>
            <a:t> ardhi inayotumiwa kwa kilimo na </a:t>
          </a:r>
          <a:r>
            <a:rPr lang="en-US" sz="1100" i="0" u="none"/>
            <a:t> kuimarisha bidhaa, pamoja na ardhi ambayo kuna vifaa vya usindikaji na majengo ya ofisi. Orodha ya uhakiki inatumika kwa ajili ya  uendeshaji</a:t>
          </a:r>
          <a:r>
            <a:rPr lang="en-US" sz="1100" i="0" u="none" baseline="0"/>
            <a:t> uliopo, mpya na upanuaji.</a:t>
          </a:r>
          <a:endParaRPr lang="en-US" sz="1100" i="0" u="none"/>
        </a:p>
        <a:p>
          <a:r>
            <a:rPr lang="en-US" sz="1000" i="0" u="sng">
              <a:solidFill>
                <a:srgbClr val="FF0000"/>
              </a:solidFill>
            </a:rPr>
            <a:t> </a:t>
          </a:r>
          <a:endParaRPr lang="en-US" sz="1000" i="0" baseline="0"/>
        </a:p>
        <a:p>
          <a:r>
            <a:rPr lang="en-US" sz="1100">
              <a:solidFill>
                <a:schemeClr val="dk1"/>
              </a:solidFill>
              <a:latin typeface="+mn-lt"/>
              <a:ea typeface="+mn-ea"/>
              <a:cs typeface="+mn-cs"/>
            </a:rPr>
            <a:t>Kichupo cha "Orodha  ya uhakiki wa miliki" kina sehemu nane: (I) Tathmini ya sera na uwezo wa Kampuni; (II) Uhakiki wa Kisheria, kiutawala, na kitaasisi; (III) Tathmini ya  athari(  V) Mashauriano an Ushirikiano; (V) Uingiaji wa Mkataba na Makubaliano; (VI) Malalamiko na Mrejesho; (VII) Uvamizi; na  sehemu ya (VIII) Mabadiliko ya Matumizi ya Ardhi. Sehemu ya I-VI hufanya  uchambuzi wa Hali, ambayo inatathmini makubaliano yote pamoja na  vipengele  vyote muhimu  vya uwekezaji  wajibifu wa ardhi. Sehemu ya VII (Uvamizi) na Sehemu ya VIII (Mabadiliko ya Matumizi ya Ardhi) imeongezwa ili kujaziliza  Uchambuzi wa Hali, na kutoa orodha ya ukaguzi ili kubainisha na kupunguza hatari zinazohusishwa na sababu hizi mbili za kawaida za masuala ya miliki</a:t>
          </a:r>
          <a:r>
            <a:rPr lang="en-US" sz="1100" baseline="0">
              <a:solidFill>
                <a:schemeClr val="dk1"/>
              </a:solidFill>
              <a:latin typeface="+mn-lt"/>
              <a:ea typeface="+mn-ea"/>
              <a:cs typeface="+mn-cs"/>
            </a:rPr>
            <a:t> </a:t>
          </a:r>
          <a:r>
            <a:rPr lang="en-US" sz="1100">
              <a:solidFill>
                <a:srgbClr val="FF0000"/>
              </a:solidFill>
              <a:latin typeface="+mn-lt"/>
              <a:ea typeface="+mn-ea"/>
              <a:cs typeface="+mn-cs"/>
            </a:rPr>
            <a:t>   </a:t>
          </a:r>
        </a:p>
        <a:p>
          <a:endParaRPr lang="en-US" sz="1100">
            <a:solidFill>
              <a:srgbClr val="FF0000"/>
            </a:solidFill>
            <a:latin typeface="+mn-lt"/>
            <a:ea typeface="+mn-ea"/>
            <a:cs typeface="+mn-cs"/>
          </a:endParaRPr>
        </a:p>
        <a:p>
          <a:r>
            <a:rPr lang="en-US" sz="1100">
              <a:solidFill>
                <a:schemeClr val="dk1"/>
              </a:solidFill>
              <a:latin typeface="+mn-lt"/>
              <a:ea typeface="+mn-ea"/>
              <a:cs typeface="+mn-cs"/>
            </a:rPr>
            <a:t>Safu ya kwanza katika  kila orodha inajumuisha mfululizo wa maswali ili kuchunguza  endapo kampuni imechukua</a:t>
          </a:r>
          <a:r>
            <a:rPr lang="en-US" sz="1100" baseline="0">
              <a:solidFill>
                <a:schemeClr val="dk1"/>
              </a:solidFill>
              <a:latin typeface="+mn-lt"/>
              <a:ea typeface="+mn-ea"/>
              <a:cs typeface="+mn-cs"/>
            </a:rPr>
            <a:t> hatua</a:t>
          </a:r>
          <a:r>
            <a:rPr lang="en-US" sz="1100">
              <a:solidFill>
                <a:schemeClr val="dk1"/>
              </a:solidFill>
              <a:latin typeface="+mn-lt"/>
              <a:ea typeface="+mn-ea"/>
              <a:cs typeface="+mn-cs"/>
            </a:rPr>
            <a:t>  mahususi  ambazo zinaonesha kukubaliana na vipengele muhimu vya uwekezaji wajibifu wa ardhi. Katika safu ya pili yenye  mada</a:t>
          </a:r>
          <a:r>
            <a:rPr lang="en-US" sz="1100" baseline="0">
              <a:solidFill>
                <a:schemeClr val="dk1"/>
              </a:solidFill>
              <a:latin typeface="+mn-lt"/>
              <a:ea typeface="+mn-ea"/>
              <a:cs typeface="+mn-cs"/>
            </a:rPr>
            <a:t> ya  </a:t>
          </a:r>
          <a:r>
            <a:rPr lang="en-US" sz="1100">
              <a:solidFill>
                <a:schemeClr val="dk1"/>
              </a:solidFill>
              <a:latin typeface="+mn-lt"/>
              <a:ea typeface="+mn-ea"/>
              <a:cs typeface="+mn-cs"/>
            </a:rPr>
            <a:t>"hali," kampuni itaonyesha kiwango ambacho kila hatua imekikamilisha (kwa mfano</a:t>
          </a:r>
          <a:r>
            <a:rPr lang="en-US" sz="1100" b="0">
              <a:solidFill>
                <a:schemeClr val="dk1"/>
              </a:solidFill>
              <a:latin typeface="+mn-lt"/>
              <a:ea typeface="+mn-ea"/>
              <a:cs typeface="+mn-cs"/>
            </a:rPr>
            <a:t>, </a:t>
          </a:r>
          <a:r>
            <a:rPr lang="en-US" sz="1100" b="0" i="0" baseline="0">
              <a:solidFill>
                <a:schemeClr val="dk1"/>
              </a:solidFill>
              <a:latin typeface="+mn-lt"/>
              <a:ea typeface="+mn-ea"/>
              <a:cs typeface="+mn-cs"/>
            </a:rPr>
            <a:t>Haijakamilika , Kidogo sana, Kidogo ,  kikubwa , kikubwa zaidi au imekamilika</a:t>
          </a:r>
          <a:r>
            <a:rPr lang="en-US" sz="1100" b="0">
              <a:solidFill>
                <a:schemeClr val="dk1"/>
              </a:solidFill>
              <a:latin typeface="+mn-lt"/>
              <a:ea typeface="+mn-ea"/>
              <a:cs typeface="+mn-cs"/>
            </a:rPr>
            <a:t>).  </a:t>
          </a:r>
        </a:p>
        <a:p>
          <a:r>
            <a:rPr lang="en-US" sz="1100">
              <a:solidFill>
                <a:schemeClr val="dk1"/>
              </a:solidFill>
              <a:latin typeface="+mn-lt"/>
              <a:ea typeface="+mn-ea"/>
              <a:cs typeface="+mn-cs"/>
            </a:rPr>
            <a:t>Katika safu ya tatu, kampuni inapaswa kutoa maoni ya ziada juu ya hali kwa kuihusianisha na rasilimali ili kuunga mkono hali</a:t>
          </a:r>
          <a:r>
            <a:rPr lang="en-US" sz="1100" baseline="0">
              <a:solidFill>
                <a:schemeClr val="dk1"/>
              </a:solidFill>
              <a:latin typeface="+mn-lt"/>
              <a:ea typeface="+mn-ea"/>
              <a:cs typeface="+mn-cs"/>
            </a:rPr>
            <a:t> hiyo</a:t>
          </a:r>
          <a:r>
            <a:rPr lang="en-US" sz="1100">
              <a:solidFill>
                <a:schemeClr val="dk1"/>
              </a:solidFill>
              <a:latin typeface="+mn-lt"/>
              <a:ea typeface="+mn-ea"/>
              <a:cs typeface="+mn-cs"/>
            </a:rPr>
            <a:t>, ikiwa inastahili. Kwa mfano, ikiwa hali ni ya kiwango cha "haijakamilika",  kampuni inaweza kufafanua mipango yake ya jitihada itakazofanya </a:t>
          </a:r>
          <a:r>
            <a:rPr lang="en-US" sz="1100" baseline="0">
              <a:solidFill>
                <a:schemeClr val="dk1"/>
              </a:solidFill>
              <a:latin typeface="+mn-lt"/>
              <a:ea typeface="+mn-ea"/>
              <a:cs typeface="+mn-cs"/>
            </a:rPr>
            <a:t> ili </a:t>
          </a:r>
          <a:r>
            <a:rPr lang="en-US" sz="1100">
              <a:solidFill>
                <a:schemeClr val="dk1"/>
              </a:solidFill>
              <a:latin typeface="+mn-lt"/>
              <a:ea typeface="+mn-ea"/>
              <a:cs typeface="+mn-cs"/>
            </a:rPr>
            <a:t>kukamilisha hatua hii. Zaidi ya hayo, ikiwa hali ni "imekamilika," kampuni inaweza kutoa viunga vya sera, mipango  kazi, bajeti, na vifaa vingine ili kuthibitisha kuwa hatua hii imekamilika. Katika safu ya nne, kampuni itaweka  vihatarishi</a:t>
          </a:r>
          <a:r>
            <a:rPr lang="en-US" sz="1100" baseline="0">
              <a:solidFill>
                <a:schemeClr val="dk1"/>
              </a:solidFill>
              <a:latin typeface="+mn-lt"/>
              <a:ea typeface="+mn-ea"/>
              <a:cs typeface="+mn-cs"/>
            </a:rPr>
            <a:t> </a:t>
          </a:r>
          <a:r>
            <a:rPr lang="en-US" sz="1100">
              <a:solidFill>
                <a:schemeClr val="dk1"/>
              </a:solidFill>
              <a:latin typeface="+mn-lt"/>
              <a:ea typeface="+mn-ea"/>
              <a:cs typeface="+mn-cs"/>
            </a:rPr>
            <a:t>katika kiwango cha 1-3 (1 ni ya chini, 3 ni ya juu) kwa kila swali, ambalo linapaswa kujikita katika muunganiko wa namna gani kila swali linahusiana na uendeshaji wake, hali, maoni na uhifadhi wa  nyaraka. Ingawa hali ya "haijakamilika," "ndogo sana," au "ndogo" inapaswa kusawiriwa katika kiwango cha kihatarishi kilichotolewa , hali peke yake haibainishi kihatarishi kwa sababu kukamilisha maswali ya aina fulani kunaweza kusababisha hatari zaidi kuliko mengine, wakati maoni na uhifadhi</a:t>
          </a:r>
          <a:r>
            <a:rPr lang="en-US" sz="1100" baseline="0">
              <a:solidFill>
                <a:schemeClr val="dk1"/>
              </a:solidFill>
              <a:latin typeface="+mn-lt"/>
              <a:ea typeface="+mn-ea"/>
              <a:cs typeface="+mn-cs"/>
            </a:rPr>
            <a:t> </a:t>
          </a:r>
          <a:r>
            <a:rPr lang="en-US" sz="1100">
              <a:solidFill>
                <a:schemeClr val="dk1"/>
              </a:solidFill>
              <a:latin typeface="+mn-lt"/>
              <a:ea typeface="+mn-ea"/>
              <a:cs typeface="+mn-cs"/>
            </a:rPr>
            <a:t>wa nyaraka unaweza kujumuisha taarifa ambazo zinapunguza au kuongeza hatari.</a:t>
          </a:r>
        </a:p>
        <a:p>
          <a:endParaRPr lang="en-US" sz="1100">
            <a:solidFill>
              <a:schemeClr val="dk1"/>
            </a:solidFill>
            <a:latin typeface="+mn-lt"/>
            <a:ea typeface="+mn-ea"/>
            <a:cs typeface="+mn-cs"/>
          </a:endParaRPr>
        </a:p>
        <a:p>
          <a:r>
            <a:rPr lang="en-US" sz="1100" u="sng">
              <a:solidFill>
                <a:schemeClr val="dk1"/>
              </a:solidFill>
              <a:latin typeface="+mn-lt"/>
              <a:ea typeface="+mn-ea"/>
              <a:cs typeface="+mn-cs"/>
            </a:rPr>
            <a:t>Ripoti</a:t>
          </a:r>
          <a:r>
            <a:rPr lang="en-US" sz="1100">
              <a:solidFill>
                <a:schemeClr val="dk1"/>
              </a:solidFill>
              <a:latin typeface="+mn-lt"/>
              <a:ea typeface="+mn-ea"/>
              <a:cs typeface="+mn-cs"/>
            </a:rPr>
            <a:t>:</a:t>
          </a:r>
        </a:p>
        <a:p>
          <a:r>
            <a:rPr lang="en-US" sz="1100">
              <a:solidFill>
                <a:schemeClr val="dk1"/>
              </a:solidFill>
              <a:latin typeface="+mn-lt"/>
              <a:ea typeface="+mn-ea"/>
              <a:cs typeface="+mn-cs"/>
            </a:rPr>
            <a:t>Mara tu kampuni inapokamilisha orodha ya uhakiki wa Miliki, kichupo cha "Ripoti ya Miliki" moja kwa moja kitakuwa kimejazwa na kila swali likiwa limewekewa alama ambayo inawasilisha ukamilishaji ni sawa na &lt;51% na / au swali lolote lenye vihatarishi</a:t>
          </a:r>
          <a:r>
            <a:rPr lang="en-US" sz="1100" baseline="0">
              <a:solidFill>
                <a:schemeClr val="dk1"/>
              </a:solidFill>
              <a:latin typeface="+mn-lt"/>
              <a:ea typeface="+mn-ea"/>
              <a:cs typeface="+mn-cs"/>
            </a:rPr>
            <a:t> </a:t>
          </a:r>
          <a:r>
            <a:rPr lang="en-US" sz="1100">
              <a:solidFill>
                <a:schemeClr val="dk1"/>
              </a:solidFill>
              <a:latin typeface="+mn-lt"/>
              <a:ea typeface="+mn-ea"/>
              <a:cs typeface="+mn-cs"/>
            </a:rPr>
            <a:t>vya 2 au 3. Hali na Kihatarishi pia vitajitokeza moja kwa moja katika ripoti hiyo.</a:t>
          </a:r>
        </a:p>
        <a:p>
          <a:endParaRPr lang="en-US" sz="1100">
            <a:solidFill>
              <a:schemeClr val="dk1"/>
            </a:solidFill>
            <a:latin typeface="+mn-lt"/>
            <a:ea typeface="+mn-ea"/>
            <a:cs typeface="+mn-cs"/>
          </a:endParaRPr>
        </a:p>
        <a:p>
          <a:r>
            <a:rPr lang="en-US" sz="1100">
              <a:solidFill>
                <a:schemeClr val="dk1"/>
              </a:solidFill>
              <a:latin typeface="+mn-lt"/>
              <a:ea typeface="+mn-ea"/>
              <a:cs typeface="+mn-cs"/>
            </a:rPr>
            <a:t>Ili kukamilisha Tathmini ya Miliki, safu zilizoitwa "Hatua za ufuatiliaji," "uwezo," na "ratiba / mpango kazi" lazima zijazwe. Katika safu inayoitwa "Hatua za ufuatiliaji," kampuni inapaswa kufafanua hatua mahususi itakazozichukua ili kufanikisha hali ya kiwango cha "imekamilika." Hatua hizo za ufuatiliaji zinaweza kujumuisha lakini siyo ya dhima yenye ukomo </a:t>
          </a:r>
          <a:r>
            <a:rPr lang="en-US" sz="1100" baseline="0">
              <a:solidFill>
                <a:schemeClr val="dk1"/>
              </a:solidFill>
              <a:latin typeface="+mn-lt"/>
              <a:ea typeface="+mn-ea"/>
              <a:cs typeface="+mn-cs"/>
            </a:rPr>
            <a:t> </a:t>
          </a:r>
          <a:r>
            <a:rPr lang="en-US" sz="1100">
              <a:solidFill>
                <a:schemeClr val="dk1"/>
              </a:solidFill>
              <a:latin typeface="+mn-lt"/>
              <a:ea typeface="+mn-ea"/>
              <a:cs typeface="+mn-cs"/>
            </a:rPr>
            <a:t>katika </a:t>
          </a:r>
          <a:r>
            <a:rPr lang="en-US" sz="1100" baseline="0">
              <a:solidFill>
                <a:schemeClr val="dk1"/>
              </a:solidFill>
              <a:latin typeface="+mn-lt"/>
              <a:ea typeface="+mn-ea"/>
              <a:cs typeface="+mn-cs"/>
            </a:rPr>
            <a:t> </a:t>
          </a:r>
          <a:r>
            <a:rPr lang="en-US" sz="1100">
              <a:solidFill>
                <a:schemeClr val="dk1"/>
              </a:solidFill>
              <a:latin typeface="+mn-lt"/>
              <a:ea typeface="+mn-ea"/>
              <a:cs typeface="+mn-cs"/>
            </a:rPr>
            <a:t>kuzingatia yafuatayo: uratibu wa ndani na kujenga uwezo; kubadilishana taarifa na wadau mahususi; kufanya mashauriano na viongozi wa jamii na wajumbe; kufanya tafiti za uwandani; na kushauriana na wataalam wa nje. </a:t>
          </a:r>
        </a:p>
        <a:p>
          <a:r>
            <a:rPr lang="en-US" sz="1100">
              <a:solidFill>
                <a:schemeClr val="dk1"/>
              </a:solidFill>
              <a:latin typeface="+mn-lt"/>
              <a:ea typeface="+mn-ea"/>
              <a:cs typeface="+mn-cs"/>
            </a:rPr>
            <a:t> </a:t>
          </a:r>
        </a:p>
        <a:p>
          <a:r>
            <a:rPr lang="en-US" sz="1100">
              <a:solidFill>
                <a:schemeClr val="dk1"/>
              </a:solidFill>
              <a:latin typeface="+mn-lt"/>
              <a:ea typeface="+mn-ea"/>
              <a:cs typeface="+mn-cs"/>
            </a:rPr>
            <a:t>Katika safu </a:t>
          </a:r>
          <a:r>
            <a:rPr lang="en-US" sz="1100" baseline="0">
              <a:solidFill>
                <a:schemeClr val="dk1"/>
              </a:solidFill>
              <a:latin typeface="+mn-lt"/>
              <a:ea typeface="+mn-ea"/>
              <a:cs typeface="+mn-cs"/>
            </a:rPr>
            <a:t> yenye mada ya</a:t>
          </a:r>
          <a:r>
            <a:rPr lang="en-US" sz="1100">
              <a:solidFill>
                <a:schemeClr val="dk1"/>
              </a:solidFill>
              <a:latin typeface="+mn-lt"/>
              <a:ea typeface="+mn-ea"/>
              <a:cs typeface="+mn-cs"/>
            </a:rPr>
            <a:t> "uwezo," kampuni inapaswa kufafanua ni wajibu gani ambao</a:t>
          </a:r>
          <a:r>
            <a:rPr lang="en-US" sz="1100" baseline="0">
              <a:solidFill>
                <a:schemeClr val="dk1"/>
              </a:solidFill>
              <a:latin typeface="+mn-lt"/>
              <a:ea typeface="+mn-ea"/>
              <a:cs typeface="+mn-cs"/>
            </a:rPr>
            <a:t> </a:t>
          </a:r>
          <a:r>
            <a:rPr lang="en-US" sz="1100">
              <a:solidFill>
                <a:schemeClr val="dk1"/>
              </a:solidFill>
              <a:latin typeface="+mn-lt"/>
              <a:ea typeface="+mn-ea"/>
              <a:cs typeface="+mn-cs"/>
            </a:rPr>
            <a:t>mdau/wadau watakuwa nao katika kutekeleza hatua za ufatiliaji, ikiwa ni pamoja na upande wa ndani na nje. Kwa mfano, idara mahususi ya kampuni inaweza kuwa na jukumu la kuandika sera mpya, wakati Mtaalam wa AZAKi au mtaalam wa nje anaweza kuajiriwa ili kushauriana na viongozi na wajumbe wa jamii. Hatimaye, katika safu yenye mada ya "ratiba / mpango kazi," kampuni inapaswa kufafanua mipango ya kazi, pamoja na ratiba, kwa pande zote zilizopewa kazi ya kukamilisha kila hatua inayofuata. </a:t>
          </a:r>
          <a:endParaRPr lang="en-US" sz="1000" i="0" u="sng" baseline="0"/>
        </a:p>
        <a:p>
          <a:endParaRPr lang="en-US" sz="1000" i="0" u="sng" baseline="0"/>
        </a:p>
      </xdr:txBody>
    </xdr:sp>
    <xdr:clientData/>
  </xdr:twoCellAnchor>
  <xdr:twoCellAnchor>
    <xdr:from>
      <xdr:col>1</xdr:col>
      <xdr:colOff>127566</xdr:colOff>
      <xdr:row>6</xdr:row>
      <xdr:rowOff>76200</xdr:rowOff>
    </xdr:from>
    <xdr:to>
      <xdr:col>16</xdr:col>
      <xdr:colOff>561295</xdr:colOff>
      <xdr:row>11</xdr:row>
      <xdr:rowOff>9525</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289491" y="1152525"/>
          <a:ext cx="9291979"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Orodha ya uhakiki</a:t>
          </a:r>
          <a:r>
            <a:rPr lang="en-US" sz="1200" b="1" u="sng" baseline="0">
              <a:solidFill>
                <a:schemeClr val="dk1"/>
              </a:solidFill>
              <a:effectLst/>
              <a:latin typeface="+mn-lt"/>
              <a:ea typeface="+mn-ea"/>
              <a:cs typeface="+mn-cs"/>
            </a:rPr>
            <a:t> </a:t>
          </a:r>
          <a:endParaRPr lang="en-US" sz="1000" b="1">
            <a:solidFill>
              <a:schemeClr val="dk1"/>
            </a:solidFill>
            <a:effectLst/>
            <a:latin typeface="+mn-lt"/>
            <a:ea typeface="+mn-ea"/>
            <a:cs typeface="+mn-cs"/>
          </a:endParaRPr>
        </a:p>
        <a:p>
          <a:pPr eaLnBrk="1" fontAlgn="auto" latinLnBrk="0" hangingPunct="1"/>
          <a:r>
            <a:rPr lang="en-US" sz="1100">
              <a:solidFill>
                <a:schemeClr val="dk1"/>
              </a:solidFill>
              <a:latin typeface="+mn-lt"/>
              <a:ea typeface="+mn-ea"/>
              <a:cs typeface="+mn-cs"/>
            </a:rPr>
            <a:t>Kila</a:t>
          </a:r>
          <a:r>
            <a:rPr lang="en-US" sz="1100" baseline="0">
              <a:solidFill>
                <a:schemeClr val="dk1"/>
              </a:solidFill>
              <a:latin typeface="+mn-lt"/>
              <a:ea typeface="+mn-ea"/>
              <a:cs typeface="+mn-cs"/>
            </a:rPr>
            <a:t>  orodha  ya uhakiki imegawanywa katika sehemu ndogo, ambapo kila sehemu inajumuisha mlolongo wa mistari ya maswali. kila mstari wa swali unajumuisha: seli ya kushuka chini ili kuchagua 'hali' seli kwa ajili ya maoni na utunzaji wa nyaraka (kiunga) na seli ya kushuka chini kwa ajili ya kuweka vihatarishi kwenye swali hilo. Ikiwa swali hilo halitumiki katika muktadha wako, chagua  'halitumiki ' kutoka kwenye safu ya hali.  </a:t>
          </a:r>
          <a:endParaRPr lang="en-US" sz="1100">
            <a:solidFill>
              <a:schemeClr val="dk1"/>
            </a:solidFill>
            <a:latin typeface="+mn-lt"/>
            <a:ea typeface="+mn-ea"/>
            <a:cs typeface="+mn-cs"/>
          </a:endParaRPr>
        </a:p>
      </xdr:txBody>
    </xdr:sp>
    <xdr:clientData/>
  </xdr:twoCellAnchor>
  <xdr:twoCellAnchor>
    <xdr:from>
      <xdr:col>13</xdr:col>
      <xdr:colOff>568902</xdr:colOff>
      <xdr:row>10</xdr:row>
      <xdr:rowOff>170089</xdr:rowOff>
    </xdr:from>
    <xdr:to>
      <xdr:col>17</xdr:col>
      <xdr:colOff>351063</xdr:colOff>
      <xdr:row>16</xdr:row>
      <xdr:rowOff>34018</xdr:rowOff>
    </xdr:to>
    <xdr:sp macro="" textlink="">
      <xdr:nvSpPr>
        <xdr:cNvPr id="9" name="TextBox 8">
          <a:extLst>
            <a:ext uri="{FF2B5EF4-FFF2-40B4-BE49-F238E27FC236}">
              <a16:creationId xmlns="" xmlns:a16="http://schemas.microsoft.com/office/drawing/2014/main" id="{00000000-0008-0000-0000-000009000000}"/>
            </a:ext>
          </a:extLst>
        </xdr:cNvPr>
        <xdr:cNvSpPr txBox="1"/>
      </xdr:nvSpPr>
      <xdr:spPr>
        <a:xfrm>
          <a:off x="7817427" y="2008414"/>
          <a:ext cx="2144361" cy="100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Hali ya thamani inayoshuka chini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Ndogo kabisa</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ndogo</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kubwa </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a:t>
          </a:r>
          <a:r>
            <a:rPr lang="en-US" sz="900" i="1">
              <a:solidFill>
                <a:schemeClr val="dk1"/>
              </a:solidFill>
              <a:effectLst/>
              <a:latin typeface="+mn-lt"/>
              <a:ea typeface="+mn-ea"/>
              <a:cs typeface="+mn-cs"/>
            </a:rPr>
            <a:t>Kubwa  zaidi</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ime</a:t>
          </a:r>
          <a:r>
            <a:rPr lang="en-US" sz="900" i="1">
              <a:solidFill>
                <a:schemeClr val="dk1"/>
              </a:solidFill>
              <a:effectLst/>
              <a:latin typeface="+mn-lt"/>
              <a:ea typeface="+mn-ea"/>
              <a:cs typeface="+mn-cs"/>
            </a:rPr>
            <a:t>kamilika</a:t>
          </a:r>
          <a:endParaRPr lang="en-US" sz="900">
            <a:solidFill>
              <a:schemeClr val="dk1"/>
            </a:solidFill>
            <a:effectLst/>
            <a:latin typeface="+mn-lt"/>
            <a:ea typeface="+mn-ea"/>
            <a:cs typeface="+mn-cs"/>
          </a:endParaRPr>
        </a:p>
        <a:p>
          <a:endParaRPr lang="en-US" sz="900"/>
        </a:p>
      </xdr:txBody>
    </xdr:sp>
    <xdr:clientData/>
  </xdr:twoCellAnchor>
  <xdr:twoCellAnchor>
    <xdr:from>
      <xdr:col>13</xdr:col>
      <xdr:colOff>573960</xdr:colOff>
      <xdr:row>17</xdr:row>
      <xdr:rowOff>0</xdr:rowOff>
    </xdr:from>
    <xdr:to>
      <xdr:col>17</xdr:col>
      <xdr:colOff>255563</xdr:colOff>
      <xdr:row>19</xdr:row>
      <xdr:rowOff>178593</xdr:rowOff>
    </xdr:to>
    <xdr:sp macro="" textlink="">
      <xdr:nvSpPr>
        <xdr:cNvPr id="10" name="TextBox 9">
          <a:extLst>
            <a:ext uri="{FF2B5EF4-FFF2-40B4-BE49-F238E27FC236}">
              <a16:creationId xmlns="" xmlns:a16="http://schemas.microsoft.com/office/drawing/2014/main" id="{00000000-0008-0000-0000-00000A000000}"/>
            </a:ext>
          </a:extLst>
        </xdr:cNvPr>
        <xdr:cNvSpPr txBox="1"/>
      </xdr:nvSpPr>
      <xdr:spPr>
        <a:xfrm>
          <a:off x="7822485" y="3171825"/>
          <a:ext cx="2043803" cy="559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Thamani</a:t>
          </a:r>
          <a:r>
            <a:rPr lang="en-US" sz="900" b="1" u="none" baseline="0"/>
            <a:t> ya vihatarishi: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ya</a:t>
          </a:r>
          <a:r>
            <a:rPr lang="en-US" sz="900" baseline="0">
              <a:solidFill>
                <a:schemeClr val="dk1"/>
              </a:solidFill>
              <a:effectLst/>
              <a:latin typeface="+mn-lt"/>
              <a:ea typeface="+mn-ea"/>
              <a:cs typeface="+mn-cs"/>
            </a:rPr>
            <a:t> chini</a:t>
          </a:r>
          <a:r>
            <a:rPr lang="en-US" sz="900">
              <a:solidFill>
                <a:schemeClr val="dk1"/>
              </a:solidFill>
              <a:effectLst/>
              <a:latin typeface="+mn-lt"/>
              <a:ea typeface="+mn-ea"/>
              <a:cs typeface="+mn-cs"/>
            </a:rPr>
            <a:t>, 3 = ya juu ]</a:t>
          </a:r>
          <a:endParaRPr lang="en-US" sz="900"/>
        </a:p>
      </xdr:txBody>
    </xdr:sp>
    <xdr:clientData/>
  </xdr:twoCellAnchor>
  <xdr:twoCellAnchor>
    <xdr:from>
      <xdr:col>0</xdr:col>
      <xdr:colOff>121081</xdr:colOff>
      <xdr:row>21</xdr:row>
      <xdr:rowOff>85044</xdr:rowOff>
    </xdr:from>
    <xdr:to>
      <xdr:col>17</xdr:col>
      <xdr:colOff>80873</xdr:colOff>
      <xdr:row>26</xdr:row>
      <xdr:rowOff>133350</xdr:rowOff>
    </xdr:to>
    <xdr:sp macro="" textlink="">
      <xdr:nvSpPr>
        <xdr:cNvPr id="11" name="TextBox 10">
          <a:extLst>
            <a:ext uri="{FF2B5EF4-FFF2-40B4-BE49-F238E27FC236}">
              <a16:creationId xmlns="" xmlns:a16="http://schemas.microsoft.com/office/drawing/2014/main" id="{00000000-0008-0000-0000-00000B000000}"/>
            </a:ext>
          </a:extLst>
        </xdr:cNvPr>
        <xdr:cNvSpPr txBox="1"/>
      </xdr:nvSpPr>
      <xdr:spPr>
        <a:xfrm>
          <a:off x="121081" y="4018869"/>
          <a:ext cx="9570517" cy="1000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Ripoti</a:t>
          </a:r>
          <a:endParaRPr lang="en-US">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Kichupo  cha ripoti kwa kila sehemu kimekusanya taarifa  kutoka kwenye orodha ya uhakiki inayohusika. Mistari ya orodha  ya uhakiki imejumuishwa kwenye ripoti ikiwa a) mstari unawakilisha hali ya ukamilifu ambayo</a:t>
          </a:r>
          <a:r>
            <a:rPr lang="en-US" sz="1100" baseline="0">
              <a:solidFill>
                <a:schemeClr val="dk1"/>
              </a:solidFill>
              <a:latin typeface="+mn-lt"/>
              <a:ea typeface="+mn-ea"/>
              <a:cs typeface="+mn-cs"/>
            </a:rPr>
            <a:t> ni </a:t>
          </a:r>
          <a:r>
            <a:rPr lang="en-US" sz="1100">
              <a:solidFill>
                <a:schemeClr val="dk1"/>
              </a:solidFill>
              <a:latin typeface="+mn-lt"/>
              <a:ea typeface="+mn-ea"/>
              <a:cs typeface="+mn-cs"/>
            </a:rPr>
            <a:t>&lt;51% na / au b) swali lolote lenye kihatarishi cha 2 au 3. Kila mstari wa ripoti unajumuisha swali </a:t>
          </a:r>
          <a:r>
            <a:rPr lang="en-US" sz="1100" baseline="0">
              <a:solidFill>
                <a:schemeClr val="dk1"/>
              </a:solidFill>
              <a:latin typeface="+mn-lt"/>
              <a:ea typeface="+mn-ea"/>
              <a:cs typeface="+mn-cs"/>
            </a:rPr>
            <a:t> lililopo kwenye</a:t>
          </a:r>
          <a:r>
            <a:rPr lang="en-US" sz="1100">
              <a:solidFill>
                <a:schemeClr val="dk1"/>
              </a:solidFill>
              <a:latin typeface="+mn-lt"/>
              <a:ea typeface="+mn-ea"/>
              <a:cs typeface="+mn-cs"/>
            </a:rPr>
            <a:t> orodha ya uhakiki , sehemu ya orodha ya uhakiki, hali, na vihatarishi kutoka kwenye kichupo cha orodha ya uhakiki, pamoja na seli kwa ajili ya kubainisha hatua zinazofuata, uwezo wa mtu binafsi, na ratiba / mipango</a:t>
          </a:r>
          <a:r>
            <a:rPr lang="en-US" sz="1100" baseline="0">
              <a:solidFill>
                <a:schemeClr val="dk1"/>
              </a:solidFill>
              <a:latin typeface="+mn-lt"/>
              <a:ea typeface="+mn-ea"/>
              <a:cs typeface="+mn-cs"/>
            </a:rPr>
            <a:t> au </a:t>
          </a:r>
          <a:r>
            <a:rPr lang="en-US" sz="1100">
              <a:solidFill>
                <a:schemeClr val="dk1"/>
              </a:solidFill>
              <a:latin typeface="+mn-lt"/>
              <a:ea typeface="+mn-ea"/>
              <a:cs typeface="+mn-cs"/>
            </a:rPr>
            <a:t>mikakati. Mistari yenye hali ya  'Halitumiki'</a:t>
          </a:r>
          <a:r>
            <a:rPr lang="en-US" sz="1100" baseline="0">
              <a:solidFill>
                <a:schemeClr val="dk1"/>
              </a:solidFill>
              <a:latin typeface="+mn-lt"/>
              <a:ea typeface="+mn-ea"/>
              <a:cs typeface="+mn-cs"/>
            </a:rPr>
            <a:t> </a:t>
          </a:r>
          <a:r>
            <a:rPr lang="en-US" sz="1100">
              <a:solidFill>
                <a:schemeClr val="dk1"/>
              </a:solidFill>
              <a:latin typeface="+mn-lt"/>
              <a:ea typeface="+mn-ea"/>
              <a:cs typeface="+mn-cs"/>
            </a:rPr>
            <a:t>haitajumuishwa.</a:t>
          </a:r>
          <a:endParaRPr lang="en-US" sz="1000">
            <a:solidFill>
              <a:srgbClr val="FF0000"/>
            </a:solidFill>
            <a:effectLst/>
          </a:endParaRPr>
        </a:p>
      </xdr:txBody>
    </xdr:sp>
    <xdr:clientData/>
  </xdr:twoCellAnchor>
  <xdr:twoCellAnchor>
    <xdr:from>
      <xdr:col>1</xdr:col>
      <xdr:colOff>85725</xdr:colOff>
      <xdr:row>31</xdr:row>
      <xdr:rowOff>120764</xdr:rowOff>
    </xdr:from>
    <xdr:to>
      <xdr:col>6</xdr:col>
      <xdr:colOff>238125</xdr:colOff>
      <xdr:row>37</xdr:row>
      <xdr:rowOff>47625</xdr:rowOff>
    </xdr:to>
    <xdr:sp macro="" textlink="">
      <xdr:nvSpPr>
        <xdr:cNvPr id="14" name="TextBox 13">
          <a:extLst>
            <a:ext uri="{FF2B5EF4-FFF2-40B4-BE49-F238E27FC236}">
              <a16:creationId xmlns="" xmlns:a16="http://schemas.microsoft.com/office/drawing/2014/main" id="{00000000-0008-0000-0000-00000E000000}"/>
            </a:ext>
          </a:extLst>
        </xdr:cNvPr>
        <xdr:cNvSpPr txBox="1"/>
      </xdr:nvSpPr>
      <xdr:spPr>
        <a:xfrm>
          <a:off x="247650" y="6921614"/>
          <a:ext cx="3105150" cy="10698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t>Tanbihi</a:t>
          </a:r>
          <a:r>
            <a:rPr lang="en-US" sz="1000"/>
            <a:t>:</a:t>
          </a:r>
          <a:r>
            <a:rPr lang="en-US" sz="1000" baseline="0"/>
            <a:t>  Karatasi zote 'zimefungwa' ili kulinda  kanuni za maadili na ingizo.unaweza kufanya mabadiliko kwenye selli zilizochaguliwa tu (tazama upande wa kulia). Ili kuzifungua seli nenda kwenye  kichapuo cha 'hakiki" na bofya   'fungua karatasi' . ikiwa utapenda kuifunga karatasi hiyo, bofya ' funga karatasi'  </a:t>
          </a:r>
        </a:p>
      </xdr:txBody>
    </xdr:sp>
    <xdr:clientData/>
  </xdr:twoCellAnchor>
  <xdr:twoCellAnchor>
    <xdr:from>
      <xdr:col>9</xdr:col>
      <xdr:colOff>265967</xdr:colOff>
      <xdr:row>31</xdr:row>
      <xdr:rowOff>139212</xdr:rowOff>
    </xdr:from>
    <xdr:to>
      <xdr:col>15</xdr:col>
      <xdr:colOff>222005</xdr:colOff>
      <xdr:row>37</xdr:row>
      <xdr:rowOff>66675</xdr:rowOff>
    </xdr:to>
    <xdr:sp macro="" textlink="">
      <xdr:nvSpPr>
        <xdr:cNvPr id="16" name="TextBox 15">
          <a:extLst>
            <a:ext uri="{FF2B5EF4-FFF2-40B4-BE49-F238E27FC236}">
              <a16:creationId xmlns="" xmlns:a16="http://schemas.microsoft.com/office/drawing/2014/main" id="{00000000-0008-0000-0000-000010000000}"/>
            </a:ext>
          </a:extLst>
        </xdr:cNvPr>
        <xdr:cNvSpPr txBox="1"/>
      </xdr:nvSpPr>
      <xdr:spPr>
        <a:xfrm>
          <a:off x="5152292" y="6940062"/>
          <a:ext cx="3499338" cy="1070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Orodha</a:t>
          </a:r>
          <a:r>
            <a:rPr lang="en-US" sz="900"/>
            <a:t>:</a:t>
          </a:r>
        </a:p>
        <a:p>
          <a:r>
            <a:rPr lang="en-US" sz="900" baseline="0"/>
            <a:t>    </a:t>
          </a:r>
          <a:r>
            <a:rPr lang="en-US" sz="900" b="1" baseline="0"/>
            <a:t>Iliyofungwa</a:t>
          </a:r>
          <a:r>
            <a:rPr lang="en-US" sz="900" baseline="0"/>
            <a:t>: Safu ya orodha ya uhakiki wa tathmini  </a:t>
          </a:r>
        </a:p>
        <a:p>
          <a:r>
            <a:rPr lang="en-US" sz="900" baseline="0"/>
            <a:t>iliyofunguliwa</a:t>
          </a:r>
          <a:r>
            <a:rPr lang="en-US" sz="900" b="1" baseline="0"/>
            <a:t>:</a:t>
          </a:r>
          <a:r>
            <a:rPr lang="en-US" sz="900" baseline="0"/>
            <a:t> Hali, maoni, vihatarishi</a:t>
          </a:r>
        </a:p>
        <a:p>
          <a:r>
            <a:rPr lang="en-US" sz="900" u="sng" baseline="0"/>
            <a:t>Ripoti</a:t>
          </a:r>
        </a:p>
        <a:p>
          <a:r>
            <a:rPr lang="en-US" sz="900" baseline="0"/>
            <a:t>   </a:t>
          </a:r>
          <a:r>
            <a:rPr lang="en-US" sz="900" b="1" baseline="0"/>
            <a:t>Iliyofungwa</a:t>
          </a:r>
          <a:r>
            <a:rPr lang="en-US" sz="900" baseline="0"/>
            <a:t>: Kipengee cha orodha ya uhakiki,  Sehemu,  Hali, Vihatarishi</a:t>
          </a:r>
        </a:p>
        <a:p>
          <a:r>
            <a:rPr lang="en-US" sz="900" baseline="0"/>
            <a:t>Iliyowazi: Hatua za ufuatiliaji, Uwezo, ratiba/ Mpango  kazi</a:t>
          </a:r>
          <a:endParaRPr lang="en-US" sz="900"/>
        </a:p>
      </xdr:txBody>
    </xdr:sp>
    <xdr:clientData/>
  </xdr:twoCellAnchor>
  <xdr:twoCellAnchor editAs="oneCell">
    <xdr:from>
      <xdr:col>0</xdr:col>
      <xdr:colOff>59747</xdr:colOff>
      <xdr:row>73</xdr:row>
      <xdr:rowOff>90125</xdr:rowOff>
    </xdr:from>
    <xdr:to>
      <xdr:col>8</xdr:col>
      <xdr:colOff>485775</xdr:colOff>
      <xdr:row>78</xdr:row>
      <xdr:rowOff>53221</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9747" y="14701475"/>
          <a:ext cx="4721803" cy="915596"/>
        </a:xfrm>
        <a:prstGeom prst="rect">
          <a:avLst/>
        </a:prstGeom>
      </xdr:spPr>
    </xdr:pic>
    <xdr:clientData/>
  </xdr:twoCellAnchor>
  <xdr:twoCellAnchor editAs="oneCell">
    <xdr:from>
      <xdr:col>1</xdr:col>
      <xdr:colOff>66675</xdr:colOff>
      <xdr:row>10</xdr:row>
      <xdr:rowOff>114300</xdr:rowOff>
    </xdr:from>
    <xdr:to>
      <xdr:col>13</xdr:col>
      <xdr:colOff>486711</xdr:colOff>
      <xdr:row>21</xdr:row>
      <xdr:rowOff>66675</xdr:rowOff>
    </xdr:to>
    <xdr:pic>
      <xdr:nvPicPr>
        <xdr:cNvPr id="6" name="Picture 5">
          <a:extLst>
            <a:ext uri="{FF2B5EF4-FFF2-40B4-BE49-F238E27FC236}">
              <a16:creationId xmlns="" xmlns:a16="http://schemas.microsoft.com/office/drawing/2014/main" id="{680CD212-D37C-4D03-863A-74191E9BB6C3}"/>
            </a:ext>
          </a:extLst>
        </xdr:cNvPr>
        <xdr:cNvPicPr>
          <a:picLocks noChangeAspect="1"/>
        </xdr:cNvPicPr>
      </xdr:nvPicPr>
      <xdr:blipFill>
        <a:blip xmlns:r="http://schemas.openxmlformats.org/officeDocument/2006/relationships" r:embed="rId2"/>
        <a:stretch>
          <a:fillRect/>
        </a:stretch>
      </xdr:blipFill>
      <xdr:spPr>
        <a:xfrm>
          <a:off x="228600" y="1952625"/>
          <a:ext cx="7506636" cy="2047875"/>
        </a:xfrm>
        <a:prstGeom prst="rect">
          <a:avLst/>
        </a:prstGeom>
      </xdr:spPr>
    </xdr:pic>
    <xdr:clientData/>
  </xdr:twoCellAnchor>
  <xdr:twoCellAnchor editAs="oneCell">
    <xdr:from>
      <xdr:col>1</xdr:col>
      <xdr:colOff>57150</xdr:colOff>
      <xdr:row>26</xdr:row>
      <xdr:rowOff>142876</xdr:rowOff>
    </xdr:from>
    <xdr:to>
      <xdr:col>25</xdr:col>
      <xdr:colOff>457200</xdr:colOff>
      <xdr:row>31</xdr:row>
      <xdr:rowOff>77586</xdr:rowOff>
    </xdr:to>
    <xdr:pic>
      <xdr:nvPicPr>
        <xdr:cNvPr id="12" name="Picture 11">
          <a:extLst>
            <a:ext uri="{FF2B5EF4-FFF2-40B4-BE49-F238E27FC236}">
              <a16:creationId xmlns="" xmlns:a16="http://schemas.microsoft.com/office/drawing/2014/main" id="{90E0839B-D4E7-4319-9D66-4AF12DFDF55F}"/>
            </a:ext>
          </a:extLst>
        </xdr:cNvPr>
        <xdr:cNvPicPr>
          <a:picLocks noChangeAspect="1"/>
        </xdr:cNvPicPr>
      </xdr:nvPicPr>
      <xdr:blipFill>
        <a:blip xmlns:r="http://schemas.openxmlformats.org/officeDocument/2006/relationships" r:embed="rId3"/>
        <a:stretch>
          <a:fillRect/>
        </a:stretch>
      </xdr:blipFill>
      <xdr:spPr>
        <a:xfrm>
          <a:off x="219075" y="5029201"/>
          <a:ext cx="14573250" cy="887210"/>
        </a:xfrm>
        <a:prstGeom prst="rect">
          <a:avLst/>
        </a:prstGeom>
      </xdr:spPr>
    </xdr:pic>
    <xdr:clientData/>
  </xdr:twoCellAnchor>
  <xdr:twoCellAnchor editAs="oneCell">
    <xdr:from>
      <xdr:col>1</xdr:col>
      <xdr:colOff>104775</xdr:colOff>
      <xdr:row>4</xdr:row>
      <xdr:rowOff>104775</xdr:rowOff>
    </xdr:from>
    <xdr:to>
      <xdr:col>16</xdr:col>
      <xdr:colOff>160811</xdr:colOff>
      <xdr:row>5</xdr:row>
      <xdr:rowOff>190465</xdr:rowOff>
    </xdr:to>
    <xdr:pic>
      <xdr:nvPicPr>
        <xdr:cNvPr id="13" name="Picture 12">
          <a:extLst>
            <a:ext uri="{FF2B5EF4-FFF2-40B4-BE49-F238E27FC236}">
              <a16:creationId xmlns="" xmlns:a16="http://schemas.microsoft.com/office/drawing/2014/main" id="{83916AF1-5E4A-4C30-B28F-8FBFB6A448E4}"/>
            </a:ext>
          </a:extLst>
        </xdr:cNvPr>
        <xdr:cNvPicPr>
          <a:picLocks noChangeAspect="1"/>
        </xdr:cNvPicPr>
      </xdr:nvPicPr>
      <xdr:blipFill>
        <a:blip xmlns:r="http://schemas.openxmlformats.org/officeDocument/2006/relationships" r:embed="rId4"/>
        <a:stretch>
          <a:fillRect/>
        </a:stretch>
      </xdr:blipFill>
      <xdr:spPr>
        <a:xfrm>
          <a:off x="266700" y="800100"/>
          <a:ext cx="8914286" cy="2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47626</xdr:rowOff>
    </xdr:from>
    <xdr:to>
      <xdr:col>17</xdr:col>
      <xdr:colOff>85726</xdr:colOff>
      <xdr:row>4</xdr:row>
      <xdr:rowOff>47626</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219075" y="457201"/>
          <a:ext cx="947737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dk1"/>
              </a:solidFill>
              <a:latin typeface="+mn-lt"/>
              <a:ea typeface="+mn-ea"/>
              <a:cs typeface="+mn-cs"/>
            </a:rPr>
            <a:t>Zana</a:t>
          </a:r>
          <a:r>
            <a:rPr lang="en-US" sz="1100" i="0" baseline="0">
              <a:solidFill>
                <a:schemeClr val="dk1"/>
              </a:solidFill>
              <a:latin typeface="+mn-lt"/>
              <a:ea typeface="+mn-ea"/>
              <a:cs typeface="+mn-cs"/>
            </a:rPr>
            <a:t> hii imegawanyika katika sehemu mbili ambazo ni: Miliki &amp; Kilimo cha mkataba. Kila sehemu ina orodha ya uhakiki, ripoti na kichapuo cha maelekezo.</a:t>
          </a:r>
          <a:endParaRPr lang="en-US" sz="1000"/>
        </a:p>
        <a:p>
          <a:endParaRPr lang="en-US" sz="1000" i="0" baseline="0"/>
        </a:p>
        <a:p>
          <a:endParaRPr lang="en-US" sz="1000" b="0" i="0" baseline="0"/>
        </a:p>
      </xdr:txBody>
    </xdr:sp>
    <xdr:clientData/>
  </xdr:twoCellAnchor>
  <xdr:twoCellAnchor>
    <xdr:from>
      <xdr:col>1</xdr:col>
      <xdr:colOff>41852</xdr:colOff>
      <xdr:row>6</xdr:row>
      <xdr:rowOff>47625</xdr:rowOff>
    </xdr:from>
    <xdr:to>
      <xdr:col>16</xdr:col>
      <xdr:colOff>504825</xdr:colOff>
      <xdr:row>10</xdr:row>
      <xdr:rowOff>76200</xdr:rowOff>
    </xdr:to>
    <xdr:sp macro="" textlink="">
      <xdr:nvSpPr>
        <xdr:cNvPr id="4" name="TextBox 3">
          <a:extLst>
            <a:ext uri="{FF2B5EF4-FFF2-40B4-BE49-F238E27FC236}">
              <a16:creationId xmlns="" xmlns:a16="http://schemas.microsoft.com/office/drawing/2014/main" id="{00000000-0008-0000-0300-000004000000}"/>
            </a:ext>
          </a:extLst>
        </xdr:cNvPr>
        <xdr:cNvSpPr txBox="1"/>
      </xdr:nvSpPr>
      <xdr:spPr>
        <a:xfrm>
          <a:off x="203777" y="1123950"/>
          <a:ext cx="9321223"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u="sng">
              <a:solidFill>
                <a:schemeClr val="dk1"/>
              </a:solidFill>
              <a:effectLst/>
              <a:latin typeface="+mn-lt"/>
              <a:ea typeface="+mn-ea"/>
              <a:cs typeface="+mn-cs"/>
            </a:rPr>
            <a:t>Orodha ya Uhakiki</a:t>
          </a:r>
        </a:p>
        <a:p>
          <a:pPr eaLnBrk="1" fontAlgn="auto" latinLnBrk="0" hangingPunct="1"/>
          <a:r>
            <a:rPr lang="en-US" sz="1100">
              <a:solidFill>
                <a:schemeClr val="dk1"/>
              </a:solidFill>
              <a:latin typeface="+mn-lt"/>
              <a:ea typeface="+mn-ea"/>
              <a:cs typeface="+mn-cs"/>
            </a:rPr>
            <a:t>Kila orodha ya uhakiki imegawanya katika sehemu ndogo, ambapo kila sehemu ina mlolongo wa mistari ya maswali. Kila mstari wa swali una: seli inayoshuka chini ili kuchagua ‘hali’, seli ya maoni na uhifadhi wa nyaraka (kiunga), na seli ya kushuka chini kwa ajili ya kuweka vihatarishi kwenye swali hilo. Ikiwa swali halitumiki kwenye muktadha wako,  chagua 'halitumiki' kutoka katika safu ya hali.</a:t>
          </a:r>
          <a:endParaRPr lang="en-US" sz="1000" baseline="0">
            <a:solidFill>
              <a:schemeClr val="dk1"/>
            </a:solidFill>
            <a:effectLst/>
            <a:latin typeface="+mn-lt"/>
            <a:ea typeface="+mn-ea"/>
            <a:cs typeface="+mn-cs"/>
          </a:endParaRPr>
        </a:p>
        <a:p>
          <a:pPr eaLnBrk="1" fontAlgn="auto" latinLnBrk="0" hangingPunct="1"/>
          <a:endParaRPr lang="en-US" sz="800">
            <a:effectLst/>
          </a:endParaRPr>
        </a:p>
      </xdr:txBody>
    </xdr:sp>
    <xdr:clientData/>
  </xdr:twoCellAnchor>
  <xdr:twoCellAnchor>
    <xdr:from>
      <xdr:col>14</xdr:col>
      <xdr:colOff>64078</xdr:colOff>
      <xdr:row>11</xdr:row>
      <xdr:rowOff>0</xdr:rowOff>
    </xdr:from>
    <xdr:to>
      <xdr:col>17</xdr:col>
      <xdr:colOff>340302</xdr:colOff>
      <xdr:row>16</xdr:row>
      <xdr:rowOff>180976</xdr:rowOff>
    </xdr:to>
    <xdr:sp macro="" textlink="">
      <xdr:nvSpPr>
        <xdr:cNvPr id="5" name="TextBox 4">
          <a:extLst>
            <a:ext uri="{FF2B5EF4-FFF2-40B4-BE49-F238E27FC236}">
              <a16:creationId xmlns="" xmlns:a16="http://schemas.microsoft.com/office/drawing/2014/main" id="{00000000-0008-0000-0300-000005000000}"/>
            </a:ext>
          </a:extLst>
        </xdr:cNvPr>
        <xdr:cNvSpPr txBox="1"/>
      </xdr:nvSpPr>
      <xdr:spPr>
        <a:xfrm>
          <a:off x="7903153" y="2028825"/>
          <a:ext cx="2047874" cy="1133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Hali ya thamani</a:t>
          </a:r>
          <a:r>
            <a:rPr lang="en-US" sz="900" u="sng" baseline="0"/>
            <a:t> inayokushuka chini </a:t>
          </a: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&lt; 25% </a:t>
          </a:r>
          <a:r>
            <a:rPr lang="en-US" sz="900">
              <a:solidFill>
                <a:schemeClr val="dk1"/>
              </a:solidFill>
              <a:effectLst/>
              <a:latin typeface="+mn-lt"/>
              <a:ea typeface="+mn-ea"/>
              <a:cs typeface="+mn-cs"/>
            </a:rPr>
            <a:t>-  Ndogo sana </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26 - 50%  </a:t>
          </a:r>
          <a:r>
            <a:rPr lang="en-US" sz="900">
              <a:solidFill>
                <a:schemeClr val="dk1"/>
              </a:solidFill>
              <a:effectLst/>
              <a:latin typeface="+mn-lt"/>
              <a:ea typeface="+mn-ea"/>
              <a:cs typeface="+mn-cs"/>
            </a:rPr>
            <a:t>- Ndogo </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51 - 75% </a:t>
          </a:r>
          <a:r>
            <a:rPr lang="en-US" sz="900">
              <a:solidFill>
                <a:schemeClr val="dk1"/>
              </a:solidFill>
              <a:effectLst/>
              <a:latin typeface="+mn-lt"/>
              <a:ea typeface="+mn-ea"/>
              <a:cs typeface="+mn-cs"/>
            </a:rPr>
            <a:t>-  Kubwa kidogo  </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a:p>
          <a:r>
            <a:rPr lang="en-US" sz="900" i="1">
              <a:solidFill>
                <a:schemeClr val="dk1"/>
              </a:solidFill>
              <a:effectLst/>
              <a:latin typeface="+mn-lt"/>
              <a:ea typeface="+mn-ea"/>
              <a:cs typeface="+mn-cs"/>
            </a:rPr>
            <a:t>  </a:t>
          </a:r>
          <a:r>
            <a:rPr lang="en-US" sz="900" b="1">
              <a:solidFill>
                <a:schemeClr val="dk1"/>
              </a:solidFill>
              <a:effectLst/>
              <a:latin typeface="+mn-lt"/>
              <a:ea typeface="+mn-ea"/>
              <a:cs typeface="+mn-cs"/>
            </a:rPr>
            <a:t>76 - 99% </a:t>
          </a:r>
          <a:r>
            <a:rPr lang="en-US" sz="900">
              <a:solidFill>
                <a:schemeClr val="dk1"/>
              </a:solidFill>
              <a:effectLst/>
              <a:latin typeface="+mn-lt"/>
              <a:ea typeface="+mn-ea"/>
              <a:cs typeface="+mn-cs"/>
            </a:rPr>
            <a:t>-  Kubwa </a:t>
          </a:r>
        </a:p>
        <a:p>
          <a:r>
            <a:rPr lang="en-US" sz="900">
              <a:solidFill>
                <a:schemeClr val="dk1"/>
              </a:solidFill>
              <a:effectLst/>
              <a:latin typeface="+mn-lt"/>
              <a:ea typeface="+mn-ea"/>
              <a:cs typeface="+mn-cs"/>
            </a:rPr>
            <a:t>  </a:t>
          </a:r>
          <a:r>
            <a:rPr lang="en-US" sz="900" b="1">
              <a:solidFill>
                <a:schemeClr val="dk1"/>
              </a:solidFill>
              <a:effectLst/>
              <a:latin typeface="+mn-lt"/>
              <a:ea typeface="+mn-ea"/>
              <a:cs typeface="+mn-cs"/>
            </a:rPr>
            <a:t>N/A </a:t>
          </a:r>
          <a:r>
            <a:rPr lang="en-US" sz="900">
              <a:solidFill>
                <a:schemeClr val="dk1"/>
              </a:solidFill>
              <a:effectLst/>
              <a:latin typeface="+mn-lt"/>
              <a:ea typeface="+mn-ea"/>
              <a:cs typeface="+mn-cs"/>
            </a:rPr>
            <a:t>-  Halitumiki </a:t>
          </a:r>
          <a:r>
            <a:rPr lang="en-US" sz="900" i="1">
              <a:solidFill>
                <a:schemeClr val="dk1"/>
              </a:solidFill>
              <a:effectLst/>
              <a:latin typeface="+mn-lt"/>
              <a:ea typeface="+mn-ea"/>
              <a:cs typeface="+mn-cs"/>
            </a:rPr>
            <a:t> </a:t>
          </a:r>
          <a:endParaRPr lang="en-US" sz="900">
            <a:solidFill>
              <a:schemeClr val="dk1"/>
            </a:solidFill>
            <a:effectLst/>
            <a:latin typeface="+mn-lt"/>
            <a:ea typeface="+mn-ea"/>
            <a:cs typeface="+mn-cs"/>
          </a:endParaRPr>
        </a:p>
      </xdr:txBody>
    </xdr:sp>
    <xdr:clientData/>
  </xdr:twoCellAnchor>
  <xdr:twoCellAnchor>
    <xdr:from>
      <xdr:col>14</xdr:col>
      <xdr:colOff>47625</xdr:colOff>
      <xdr:row>17</xdr:row>
      <xdr:rowOff>76200</xdr:rowOff>
    </xdr:from>
    <xdr:to>
      <xdr:col>17</xdr:col>
      <xdr:colOff>409575</xdr:colOff>
      <xdr:row>19</xdr:row>
      <xdr:rowOff>161924</xdr:rowOff>
    </xdr:to>
    <xdr:sp macro="" textlink="">
      <xdr:nvSpPr>
        <xdr:cNvPr id="6" name="TextBox 5">
          <a:extLst>
            <a:ext uri="{FF2B5EF4-FFF2-40B4-BE49-F238E27FC236}">
              <a16:creationId xmlns="" xmlns:a16="http://schemas.microsoft.com/office/drawing/2014/main" id="{00000000-0008-0000-0300-000006000000}"/>
            </a:ext>
          </a:extLst>
        </xdr:cNvPr>
        <xdr:cNvSpPr txBox="1"/>
      </xdr:nvSpPr>
      <xdr:spPr>
        <a:xfrm>
          <a:off x="7886700" y="3248025"/>
          <a:ext cx="2133600" cy="466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none"/>
            <a:t>Thamani</a:t>
          </a:r>
          <a:r>
            <a:rPr lang="en-US" sz="900" b="1" u="none" baseline="0"/>
            <a:t> ya Kihatarishi : </a:t>
          </a:r>
          <a:r>
            <a:rPr lang="en-US" sz="1100">
              <a:solidFill>
                <a:schemeClr val="dk1"/>
              </a:solidFill>
              <a:effectLst/>
              <a:latin typeface="+mn-lt"/>
              <a:ea typeface="+mn-ea"/>
              <a:cs typeface="+mn-cs"/>
            </a:rPr>
            <a:t>[</a:t>
          </a:r>
          <a:r>
            <a:rPr lang="en-US" sz="900">
              <a:solidFill>
                <a:schemeClr val="dk1"/>
              </a:solidFill>
              <a:effectLst/>
              <a:latin typeface="+mn-lt"/>
              <a:ea typeface="+mn-ea"/>
              <a:cs typeface="+mn-cs"/>
            </a:rPr>
            <a:t>1 = ya chini, 3 = ya juu]</a:t>
          </a:r>
          <a:endParaRPr lang="en-US" sz="900"/>
        </a:p>
      </xdr:txBody>
    </xdr:sp>
    <xdr:clientData/>
  </xdr:twoCellAnchor>
  <xdr:twoCellAnchor>
    <xdr:from>
      <xdr:col>1</xdr:col>
      <xdr:colOff>47624</xdr:colOff>
      <xdr:row>21</xdr:row>
      <xdr:rowOff>76199</xdr:rowOff>
    </xdr:from>
    <xdr:to>
      <xdr:col>18</xdr:col>
      <xdr:colOff>152400</xdr:colOff>
      <xdr:row>27</xdr:row>
      <xdr:rowOff>85725</xdr:rowOff>
    </xdr:to>
    <xdr:sp macro="" textlink="">
      <xdr:nvSpPr>
        <xdr:cNvPr id="7" name="TextBox 6">
          <a:extLst>
            <a:ext uri="{FF2B5EF4-FFF2-40B4-BE49-F238E27FC236}">
              <a16:creationId xmlns="" xmlns:a16="http://schemas.microsoft.com/office/drawing/2014/main" id="{00000000-0008-0000-0300-000007000000}"/>
            </a:ext>
          </a:extLst>
        </xdr:cNvPr>
        <xdr:cNvSpPr txBox="1"/>
      </xdr:nvSpPr>
      <xdr:spPr>
        <a:xfrm>
          <a:off x="209549" y="4010024"/>
          <a:ext cx="10144126" cy="1152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Ripoti</a:t>
          </a:r>
        </a:p>
        <a:p>
          <a:endParaRPr lang="en-US" sz="1000"/>
        </a:p>
        <a:p>
          <a:r>
            <a:rPr lang="en-US" sz="1100">
              <a:solidFill>
                <a:schemeClr val="dk1"/>
              </a:solidFill>
              <a:latin typeface="+mn-lt"/>
              <a:ea typeface="+mn-ea"/>
              <a:cs typeface="+mn-cs"/>
            </a:rPr>
            <a:t>Kichupo  cha ripoti kwa kila sehemu imekusanya taarifa  kutoka kwenye orodha inayohusiana. Mistari ya orodha imejumuishwa kwenye ripoti ikiwa a) mstari unawakilisha hali ya kukamilika kwa &lt;51% na / au b) swali lolote lenye vihatarishi vya 2 au 3. Kila mstari wa ripoti unajumuisha swali la orodha ya uhakiki, sehemu ya orodha ya uhakiki, hali, na kihatarishi kutoka kwenye kichupo cha orodha ya uhakiki, pamoja na seli kwa ajili ya kubainisha hatua zinazofuata, uwezo wa mtu binafsi, na ratiba / mipango au mikakati. mistari yenye hali ya 'halitumiki' haitajumuishwa. </a:t>
          </a:r>
          <a:endParaRPr lang="en-US" sz="1000"/>
        </a:p>
        <a:p>
          <a:endParaRPr lang="en-US" sz="1000">
            <a:solidFill>
              <a:srgbClr val="FF0000"/>
            </a:solidFill>
            <a:effectLst/>
            <a:latin typeface="+mn-lt"/>
            <a:ea typeface="+mn-ea"/>
            <a:cs typeface="+mn-cs"/>
          </a:endParaRPr>
        </a:p>
      </xdr:txBody>
    </xdr:sp>
    <xdr:clientData/>
  </xdr:twoCellAnchor>
  <xdr:twoCellAnchor>
    <xdr:from>
      <xdr:col>1</xdr:col>
      <xdr:colOff>95249</xdr:colOff>
      <xdr:row>32</xdr:row>
      <xdr:rowOff>95250</xdr:rowOff>
    </xdr:from>
    <xdr:to>
      <xdr:col>8</xdr:col>
      <xdr:colOff>571500</xdr:colOff>
      <xdr:row>38</xdr:row>
      <xdr:rowOff>76199</xdr:rowOff>
    </xdr:to>
    <xdr:sp macro="" textlink="">
      <xdr:nvSpPr>
        <xdr:cNvPr id="8" name="TextBox 7">
          <a:extLst>
            <a:ext uri="{FF2B5EF4-FFF2-40B4-BE49-F238E27FC236}">
              <a16:creationId xmlns="" xmlns:a16="http://schemas.microsoft.com/office/drawing/2014/main" id="{00000000-0008-0000-0300-000008000000}"/>
            </a:ext>
          </a:extLst>
        </xdr:cNvPr>
        <xdr:cNvSpPr txBox="1"/>
      </xdr:nvSpPr>
      <xdr:spPr>
        <a:xfrm>
          <a:off x="257174" y="6124575"/>
          <a:ext cx="4610101"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b="1" u="sng">
              <a:solidFill>
                <a:schemeClr val="dk1"/>
              </a:solidFill>
              <a:latin typeface="+mn-lt"/>
              <a:ea typeface="+mn-ea"/>
              <a:cs typeface="+mn-cs"/>
            </a:rPr>
            <a:t>Tanbihi</a:t>
          </a:r>
          <a:r>
            <a:rPr lang="en-US" sz="1100">
              <a:solidFill>
                <a:schemeClr val="dk1"/>
              </a:solidFill>
              <a:latin typeface="+mn-lt"/>
              <a:ea typeface="+mn-ea"/>
              <a:cs typeface="+mn-cs"/>
            </a:rPr>
            <a:t>:</a:t>
          </a:r>
          <a:r>
            <a:rPr lang="en-US" sz="1100" baseline="0">
              <a:solidFill>
                <a:schemeClr val="dk1"/>
              </a:solidFill>
              <a:latin typeface="+mn-lt"/>
              <a:ea typeface="+mn-ea"/>
              <a:cs typeface="+mn-cs"/>
            </a:rPr>
            <a:t>  </a:t>
          </a:r>
        </a:p>
        <a:p>
          <a:pPr fontAlgn="base"/>
          <a:r>
            <a:rPr lang="en-US" sz="1100" baseline="0">
              <a:solidFill>
                <a:schemeClr val="dk1"/>
              </a:solidFill>
              <a:latin typeface="+mn-lt"/>
              <a:ea typeface="+mn-ea"/>
              <a:cs typeface="+mn-cs"/>
            </a:rPr>
            <a:t>Karatasi zote 'zimefungwa' ili kulinda  kanuni za maadili na uingiaji. Unaweza kufanya mabadiliko kwenye seli zilizochaguliwa tu (tazama upande wa kulia). ili kuzifungua seli nenda kwenye  kichapuo cha 'hakiki" na bofya   'fungua karatasi' . ikiwa utapenda kuifunga karatasi hiyo, bofya ' funga karatasi'  </a:t>
          </a:r>
          <a:r>
            <a:rPr lang="en-US" sz="1100">
              <a:solidFill>
                <a:schemeClr val="dk1"/>
              </a:solidFill>
              <a:latin typeface="+mn-lt"/>
              <a:ea typeface="+mn-ea"/>
              <a:cs typeface="+mn-cs"/>
            </a:rPr>
            <a:t> </a:t>
          </a:r>
          <a:endParaRPr lang="en-US" sz="1100" baseline="0">
            <a:solidFill>
              <a:schemeClr val="dk1"/>
            </a:solidFill>
            <a:latin typeface="+mn-lt"/>
            <a:ea typeface="+mn-ea"/>
            <a:cs typeface="+mn-cs"/>
          </a:endParaRPr>
        </a:p>
      </xdr:txBody>
    </xdr:sp>
    <xdr:clientData/>
  </xdr:twoCellAnchor>
  <xdr:twoCellAnchor>
    <xdr:from>
      <xdr:col>9</xdr:col>
      <xdr:colOff>142875</xdr:colOff>
      <xdr:row>32</xdr:row>
      <xdr:rowOff>85725</xdr:rowOff>
    </xdr:from>
    <xdr:to>
      <xdr:col>15</xdr:col>
      <xdr:colOff>476249</xdr:colOff>
      <xdr:row>38</xdr:row>
      <xdr:rowOff>142875</xdr:rowOff>
    </xdr:to>
    <xdr:sp macro="" textlink="">
      <xdr:nvSpPr>
        <xdr:cNvPr id="9" name="TextBox 8">
          <a:extLst>
            <a:ext uri="{FF2B5EF4-FFF2-40B4-BE49-F238E27FC236}">
              <a16:creationId xmlns="" xmlns:a16="http://schemas.microsoft.com/office/drawing/2014/main" id="{00000000-0008-0000-0300-000009000000}"/>
            </a:ext>
          </a:extLst>
        </xdr:cNvPr>
        <xdr:cNvSpPr txBox="1"/>
      </xdr:nvSpPr>
      <xdr:spPr>
        <a:xfrm>
          <a:off x="5029200" y="6115050"/>
          <a:ext cx="3876674"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latin typeface="+mn-lt"/>
              <a:ea typeface="+mn-ea"/>
              <a:cs typeface="+mn-cs"/>
            </a:rPr>
            <a:t>Orodha ya uhakiki</a:t>
          </a:r>
          <a:r>
            <a:rPr lang="en-US" sz="1100">
              <a:solidFill>
                <a:schemeClr val="dk1"/>
              </a:solidFill>
              <a:latin typeface="+mn-lt"/>
              <a:ea typeface="+mn-ea"/>
              <a:cs typeface="+mn-cs"/>
            </a:rPr>
            <a:t>:</a:t>
          </a:r>
          <a:endParaRPr lang="en-US" sz="900"/>
        </a:p>
        <a:p>
          <a:r>
            <a:rPr lang="en-US" sz="1100" baseline="0">
              <a:solidFill>
                <a:schemeClr val="dk1"/>
              </a:solidFill>
              <a:latin typeface="+mn-lt"/>
              <a:ea typeface="+mn-ea"/>
              <a:cs typeface="+mn-cs"/>
            </a:rPr>
            <a:t>    </a:t>
          </a:r>
          <a:r>
            <a:rPr lang="en-US" sz="1100" b="1" baseline="0">
              <a:solidFill>
                <a:schemeClr val="dk1"/>
              </a:solidFill>
              <a:latin typeface="+mn-lt"/>
              <a:ea typeface="+mn-ea"/>
              <a:cs typeface="+mn-cs"/>
            </a:rPr>
            <a:t>Iliyofungwa</a:t>
          </a:r>
          <a:r>
            <a:rPr lang="en-US" sz="1100" baseline="0">
              <a:solidFill>
                <a:schemeClr val="dk1"/>
              </a:solidFill>
              <a:latin typeface="+mn-lt"/>
              <a:ea typeface="+mn-ea"/>
              <a:cs typeface="+mn-cs"/>
            </a:rPr>
            <a:t>: Safu ya orodha ya tathmini  </a:t>
          </a:r>
          <a:endParaRPr lang="en-US" sz="900"/>
        </a:p>
        <a:p>
          <a:r>
            <a:rPr lang="en-US" sz="1100" baseline="0">
              <a:solidFill>
                <a:schemeClr val="dk1"/>
              </a:solidFill>
              <a:latin typeface="+mn-lt"/>
              <a:ea typeface="+mn-ea"/>
              <a:cs typeface="+mn-cs"/>
            </a:rPr>
            <a:t>iliyofunguliwa</a:t>
          </a:r>
          <a:r>
            <a:rPr lang="en-US" sz="1100" b="1" baseline="0">
              <a:solidFill>
                <a:schemeClr val="dk1"/>
              </a:solidFill>
              <a:latin typeface="+mn-lt"/>
              <a:ea typeface="+mn-ea"/>
              <a:cs typeface="+mn-cs"/>
            </a:rPr>
            <a:t>:</a:t>
          </a:r>
          <a:r>
            <a:rPr lang="en-US" sz="1100" baseline="0">
              <a:solidFill>
                <a:schemeClr val="dk1"/>
              </a:solidFill>
              <a:latin typeface="+mn-lt"/>
              <a:ea typeface="+mn-ea"/>
              <a:cs typeface="+mn-cs"/>
            </a:rPr>
            <a:t> Hali, maoni, kihatarishi</a:t>
          </a:r>
          <a:endParaRPr lang="en-US" sz="900"/>
        </a:p>
        <a:p>
          <a:r>
            <a:rPr lang="en-US" sz="1100" u="sng" baseline="0">
              <a:solidFill>
                <a:schemeClr val="dk1"/>
              </a:solidFill>
              <a:latin typeface="+mn-lt"/>
              <a:ea typeface="+mn-ea"/>
              <a:cs typeface="+mn-cs"/>
            </a:rPr>
            <a:t>Ripoti</a:t>
          </a:r>
          <a:endParaRPr lang="en-US" sz="900"/>
        </a:p>
        <a:p>
          <a:r>
            <a:rPr lang="en-US" sz="1100" baseline="0">
              <a:solidFill>
                <a:schemeClr val="dk1"/>
              </a:solidFill>
              <a:latin typeface="+mn-lt"/>
              <a:ea typeface="+mn-ea"/>
              <a:cs typeface="+mn-cs"/>
            </a:rPr>
            <a:t>   </a:t>
          </a:r>
          <a:r>
            <a:rPr lang="en-US" sz="1100" b="1" baseline="0">
              <a:solidFill>
                <a:schemeClr val="dk1"/>
              </a:solidFill>
              <a:latin typeface="+mn-lt"/>
              <a:ea typeface="+mn-ea"/>
              <a:cs typeface="+mn-cs"/>
            </a:rPr>
            <a:t>Iliyofungwa</a:t>
          </a:r>
          <a:r>
            <a:rPr lang="en-US" sz="1100" baseline="0">
              <a:solidFill>
                <a:schemeClr val="dk1"/>
              </a:solidFill>
              <a:latin typeface="+mn-lt"/>
              <a:ea typeface="+mn-ea"/>
              <a:cs typeface="+mn-cs"/>
            </a:rPr>
            <a:t>: Kipengee cha orodha,  sehemu,  Hali, Kihatarishi </a:t>
          </a:r>
          <a:endParaRPr lang="en-US" sz="900"/>
        </a:p>
        <a:p>
          <a:r>
            <a:rPr lang="en-US" sz="1100" baseline="0">
              <a:solidFill>
                <a:schemeClr val="dk1"/>
              </a:solidFill>
              <a:latin typeface="+mn-lt"/>
              <a:ea typeface="+mn-ea"/>
              <a:cs typeface="+mn-cs"/>
            </a:rPr>
            <a:t>Iliyowazi: Hatua za ufuatiliaji, Uwezo, ratiba / Mpango kazi</a:t>
          </a:r>
          <a:endParaRPr lang="en-US" sz="1100">
            <a:solidFill>
              <a:schemeClr val="dk1"/>
            </a:solidFill>
            <a:latin typeface="+mn-lt"/>
            <a:ea typeface="+mn-ea"/>
            <a:cs typeface="+mn-cs"/>
          </a:endParaRPr>
        </a:p>
      </xdr:txBody>
    </xdr:sp>
    <xdr:clientData/>
  </xdr:twoCellAnchor>
  <xdr:twoCellAnchor>
    <xdr:from>
      <xdr:col>1</xdr:col>
      <xdr:colOff>0</xdr:colOff>
      <xdr:row>40</xdr:row>
      <xdr:rowOff>0</xdr:rowOff>
    </xdr:from>
    <xdr:to>
      <xdr:col>16</xdr:col>
      <xdr:colOff>581025</xdr:colOff>
      <xdr:row>76</xdr:row>
      <xdr:rowOff>161925</xdr:rowOff>
    </xdr:to>
    <xdr:sp macro="" textlink="">
      <xdr:nvSpPr>
        <xdr:cNvPr id="13" name="TextBox 12">
          <a:extLst>
            <a:ext uri="{FF2B5EF4-FFF2-40B4-BE49-F238E27FC236}">
              <a16:creationId xmlns="" xmlns:a16="http://schemas.microsoft.com/office/drawing/2014/main" id="{00000000-0008-0000-0300-00000D000000}"/>
            </a:ext>
          </a:extLst>
        </xdr:cNvPr>
        <xdr:cNvSpPr txBox="1"/>
      </xdr:nvSpPr>
      <xdr:spPr>
        <a:xfrm>
          <a:off x="161925" y="7581900"/>
          <a:ext cx="9439275" cy="680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u="sng">
              <a:solidFill>
                <a:schemeClr val="dk1"/>
              </a:solidFill>
              <a:latin typeface="+mn-lt"/>
              <a:ea typeface="+mn-ea"/>
              <a:cs typeface="+mn-cs"/>
            </a:rPr>
            <a:t>Orodha ya Uhakiki</a:t>
          </a:r>
          <a:r>
            <a:rPr lang="en-US" sz="1100">
              <a:solidFill>
                <a:schemeClr val="dk1"/>
              </a:solidFill>
              <a:latin typeface="+mn-lt"/>
              <a:ea typeface="+mn-ea"/>
              <a:cs typeface="+mn-cs"/>
            </a:rPr>
            <a:t>:</a:t>
          </a:r>
        </a:p>
        <a:p>
          <a:r>
            <a:rPr lang="en-US" sz="1100">
              <a:solidFill>
                <a:schemeClr val="dk1"/>
              </a:solidFill>
              <a:latin typeface="+mn-lt"/>
              <a:ea typeface="+mn-ea"/>
              <a:cs typeface="+mn-cs"/>
            </a:rPr>
            <a:t>Kichupo cha "Orodha ya uhakiki wa kilimo cha Mkataba" kinapaswa kukamilika katika kila ardhi inayomilikiwa, iliyokodishwa, au inayotumika kwa ajili matumizi mengine na mihimili ya kilimo cha mkataba na wakulima ambapo ndipo vyanzo vya bidhaa za kampuni vinapotokea. Hii inajumuisha lakini siyo ya dhima yenye ukomo kwenye ardhi </a:t>
          </a:r>
          <a:r>
            <a:rPr lang="en-US" sz="1100" u="sng">
              <a:solidFill>
                <a:schemeClr val="dk1"/>
              </a:solidFill>
              <a:latin typeface="+mn-lt"/>
              <a:ea typeface="+mn-ea"/>
              <a:cs typeface="+mn-cs"/>
            </a:rPr>
            <a:t>inayotumiwa kwa kilimo na  kuimarisha bidhaa, pamoja na ardhi ambayo kuna vifaa vya usindikaji na majengo ya ofisi. Orodha ya uhakiki inatumika kwa ajili ya  uendeshaji uliopo, mpya na upanuaji</a:t>
          </a:r>
          <a:r>
            <a:rPr lang="en-US" sz="1100">
              <a:solidFill>
                <a:schemeClr val="dk1"/>
              </a:solidFill>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Kichupo cha "Orodha ya uchunguzi wa wakulima wa kilimo cha nje" kinajumuisha sehemu sita: (I) Tathmini ya sera na uwezo; (II) Uhakiki wa Kisheria, kiutawala, na kitaasisi; (III) Tathmini ya athari; (IV) Mashauriano na Ushirikiano; (V) Uingiaji mkataba na Mikataba; na (VI) Malalamiko na Maoni. Kwa pamoja, vipengele hivi vinaunda Uchambuzi wa Hali ili kutathmini makubaliano yote ya utaratibu wa kilimo cha mkataba pamoja na vipengele muhimu vya uwekezaji wajibifu wa ardhi.  </a:t>
          </a:r>
        </a:p>
        <a:p>
          <a:r>
            <a:rPr lang="en-US" sz="1100">
              <a:solidFill>
                <a:schemeClr val="dk1"/>
              </a:solidFill>
              <a:latin typeface="+mn-lt"/>
              <a:ea typeface="+mn-ea"/>
              <a:cs typeface="+mn-cs"/>
            </a:rPr>
            <a:t> </a:t>
          </a:r>
        </a:p>
        <a:p>
          <a:r>
            <a:rPr lang="en-US" sz="1100">
              <a:solidFill>
                <a:schemeClr val="dk1"/>
              </a:solidFill>
              <a:latin typeface="+mn-lt"/>
              <a:ea typeface="+mn-ea"/>
              <a:cs typeface="+mn-cs"/>
            </a:rPr>
            <a:t>Safu ya kwanza ya kila orodha inajumuisha mfululizo wa maswali ambayo yanachunguza endapo kampuni au mhimili husika wa kilimo cha mkataba imechukua hatua  mahususi ambazo zinaonyesha kukubaliana na vipengele muhimu vya uwekezaji wajibifu wa ardhi. Safu ya pili yenye mada ya "hali" inakadiria kiwango ambacho hatua hiyo itakuwa imekamilika (kwa mfano, Haijakamilika , Kidogo sana, Kidogo, kikubwa, kikubwa zaidi au imekamilika). Katika safu ya tatu, kampuni inapaswa kutoa maoni ya ziada juu ya hali na kutoa kiunga kwa ajili ya nyaraka na rasilimali zinazoshadidia, ikiwa inastahili. Kwa mfano, ikiwa hali ni ya kiwango cha "haijakamilika",  kampuni inaweza kufafanua mipango yake ya  jitihada itakazofanya </a:t>
          </a:r>
          <a:r>
            <a:rPr lang="en-US" sz="1100" baseline="0">
              <a:solidFill>
                <a:schemeClr val="dk1"/>
              </a:solidFill>
              <a:latin typeface="+mn-lt"/>
              <a:ea typeface="+mn-ea"/>
              <a:cs typeface="+mn-cs"/>
            </a:rPr>
            <a:t> ili</a:t>
          </a:r>
          <a:r>
            <a:rPr lang="en-US" sz="1100">
              <a:solidFill>
                <a:schemeClr val="dk1"/>
              </a:solidFill>
              <a:latin typeface="+mn-lt"/>
              <a:ea typeface="+mn-ea"/>
              <a:cs typeface="+mn-cs"/>
            </a:rPr>
            <a:t> kukamilisha hatua hii. Zaidi ya hayo, ikiwa hali ni  ya kiwango cha "imekamilika," kampuni inaweza kutoa viunga vya sera, mipango  kazi, bajeti, na vifaa vingine ili kuthibitisha kuwa hatua hii imekamilika. Katika safu ya nne, kampuni itaweka  vihatarishi</a:t>
          </a:r>
          <a:r>
            <a:rPr lang="en-US" sz="1100" baseline="0">
              <a:solidFill>
                <a:schemeClr val="dk1"/>
              </a:solidFill>
              <a:latin typeface="+mn-lt"/>
              <a:ea typeface="+mn-ea"/>
              <a:cs typeface="+mn-cs"/>
            </a:rPr>
            <a:t> </a:t>
          </a:r>
          <a:r>
            <a:rPr lang="en-US" sz="1100">
              <a:solidFill>
                <a:schemeClr val="dk1"/>
              </a:solidFill>
              <a:latin typeface="+mn-lt"/>
              <a:ea typeface="+mn-ea"/>
              <a:cs typeface="+mn-cs"/>
            </a:rPr>
            <a:t>katika kiwango cha 1-3 (1 ni ya chini, 3 ni ya juu) kwa kila swali, ambalo linapaswa kujikita katika muunganiko wa namna gani kila swali linahusiana na uendeshaji wake, hali, maoni na uhifadhi wa  nyaraka. Ingawa hali ya viwango vya "haijakamilika," "ndogo sana," au "ndogo" zinapaswa kusawiriwa katika kiwango cha kihatarishi kilichotolewa , hali peke yake haibainishi kihatarishi kwa sababu kukamilisha maswali ya aina fulani kunaweza kusababisha hatari zaidi kuliko mengine, wakati  maoni na uhifadhi wa nyaraka unaweza kujumuisha taarifa ambazo zinapunguza au kuongeza </a:t>
          </a:r>
          <a:r>
            <a:rPr lang="en-US" sz="1100" baseline="0">
              <a:solidFill>
                <a:schemeClr val="dk1"/>
              </a:solidFill>
              <a:latin typeface="+mn-lt"/>
              <a:ea typeface="+mn-ea"/>
              <a:cs typeface="+mn-cs"/>
            </a:rPr>
            <a:t> hatari</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u="sng">
              <a:solidFill>
                <a:schemeClr val="dk1"/>
              </a:solidFill>
              <a:latin typeface="+mn-lt"/>
              <a:ea typeface="+mn-ea"/>
              <a:cs typeface="+mn-cs"/>
            </a:rPr>
            <a:t>Ripoti:</a:t>
          </a:r>
          <a:endParaRPr lang="en-US" sz="1100">
            <a:solidFill>
              <a:schemeClr val="dk1"/>
            </a:solidFill>
            <a:latin typeface="+mn-lt"/>
            <a:ea typeface="+mn-ea"/>
            <a:cs typeface="+mn-cs"/>
          </a:endParaRPr>
        </a:p>
        <a:p>
          <a:r>
            <a:rPr lang="en-US" sz="1100">
              <a:solidFill>
                <a:schemeClr val="dk1"/>
              </a:solidFill>
              <a:latin typeface="+mn-lt"/>
              <a:ea typeface="+mn-ea"/>
              <a:cs typeface="+mn-cs"/>
            </a:rPr>
            <a:t>Mara kampuni inapokamilisha orodha uhakiki wa kilimo cha mkataba, kichupo cha "Ripoti ya kilimo cha mkataba" moja kwa moja kitakuwa kimejazwa na kila swali likiwa limewekewa alama ya hali ambayo inawakilisha ukamilishaji wa &lt;51% na / au swali lolote lenye vihatarishi</a:t>
          </a:r>
          <a:r>
            <a:rPr lang="en-US" sz="1100" baseline="0">
              <a:solidFill>
                <a:schemeClr val="dk1"/>
              </a:solidFill>
              <a:latin typeface="+mn-lt"/>
              <a:ea typeface="+mn-ea"/>
              <a:cs typeface="+mn-cs"/>
            </a:rPr>
            <a:t> vya</a:t>
          </a:r>
          <a:r>
            <a:rPr lang="en-US" sz="1100">
              <a:solidFill>
                <a:schemeClr val="dk1"/>
              </a:solidFill>
              <a:latin typeface="+mn-lt"/>
              <a:ea typeface="+mn-ea"/>
              <a:cs typeface="+mn-cs"/>
            </a:rPr>
            <a:t>  2 au 3. Hali na kihatarishi pia zitajitokeza moja kwa moja kwenye ripoti ya kilimo cha mkataba.   </a:t>
          </a:r>
        </a:p>
        <a:p>
          <a:r>
            <a:rPr lang="en-US" sz="1100">
              <a:solidFill>
                <a:schemeClr val="dk1"/>
              </a:solidFill>
              <a:latin typeface="+mn-lt"/>
              <a:ea typeface="+mn-ea"/>
              <a:cs typeface="+mn-cs"/>
            </a:rPr>
            <a:t> </a:t>
          </a:r>
        </a:p>
        <a:p>
          <a:r>
            <a:rPr lang="en-US" sz="1100">
              <a:solidFill>
                <a:schemeClr val="dk1"/>
              </a:solidFill>
              <a:latin typeface="+mn-lt"/>
              <a:ea typeface="+mn-ea"/>
              <a:cs typeface="+mn-cs"/>
            </a:rPr>
            <a:t> Ili kukamilisha Ripoti ya kilimo cha mkataba, safu zenye mada za "hatua za ufuatiliaji," "uwezo," na "ratiba / mpango kazi" lazima zijazwe. Katika safu yenye mada ya "hatua za ufuatiliaji," kampuni inapaswa kufafanua hatua mahususi itakazozichukua ili kufanikisha hali ya kiwango cha "kukamilika." Hatua hizo za ufuatiliaji zinaweza kujumuisha lakini siyo ya dhima yenye ukomo </a:t>
          </a:r>
          <a:r>
            <a:rPr lang="en-US" sz="1100" baseline="0">
              <a:solidFill>
                <a:schemeClr val="dk1"/>
              </a:solidFill>
              <a:latin typeface="+mn-lt"/>
              <a:ea typeface="+mn-ea"/>
              <a:cs typeface="+mn-cs"/>
            </a:rPr>
            <a:t> katika </a:t>
          </a:r>
          <a:r>
            <a:rPr lang="en-US" sz="1100">
              <a:solidFill>
                <a:schemeClr val="dk1"/>
              </a:solidFill>
              <a:latin typeface="+mn-lt"/>
              <a:ea typeface="+mn-ea"/>
              <a:cs typeface="+mn-cs"/>
            </a:rPr>
            <a:t>kuzingatia yafuatayo: uratibu wa ndani na kujenga uwezo; kubadilishana taarifa na wadau mahususi; kufanya mashauriano na jamii pamoja na wakulima wa kilimo cha mkataba; kufanya tafiti za uwandani; na kushauriana na wataalam wa nje.  Katika safu yenye mada ya "uwezo," kampuni inapaswa kufafanua kwa nini wadau watakuwa na wajibu wa kutekeleza hatua za ufuatiliaji, ikiwa ni pamoja na wadau wa ndani na nje. </a:t>
          </a:r>
        </a:p>
        <a:p>
          <a:r>
            <a:rPr lang="en-US" sz="1100">
              <a:solidFill>
                <a:schemeClr val="dk1"/>
              </a:solidFill>
              <a:latin typeface="+mn-lt"/>
              <a:ea typeface="+mn-ea"/>
              <a:cs typeface="+mn-cs"/>
            </a:rPr>
            <a:t>Kwa mfano, pengine idara mahususi ya kampuni itakuwa na jukumu la kuandika sera mpya, wakati chama cha kilimo cha mkataba kitakuwa na jukumu la kusambaza tathmini ya umiliki wa ardhi na matokeo ya ESIA au mikataba. Kugawa majukumu kwa wadau maalum ni jambo la muhimu wakati wa kukamilisha Ripoti ya kilimo cha mkataba kwa sababu hatua fulani za ufuatiliaji zinaweza kufanywa vizuri zaidi na mhimili ya kilimo cha mkataba kuliko kampuni.</a:t>
          </a:r>
        </a:p>
        <a:p>
          <a:r>
            <a:rPr lang="en-US" sz="1100">
              <a:solidFill>
                <a:schemeClr val="dk1"/>
              </a:solidFill>
              <a:latin typeface="+mn-lt"/>
              <a:ea typeface="+mn-ea"/>
              <a:cs typeface="+mn-cs"/>
            </a:rPr>
            <a:t>Hatimaye, katika safu yenye mada ya "ratiba / mpango </a:t>
          </a:r>
          <a:r>
            <a:rPr lang="en-US" sz="1100" baseline="0">
              <a:solidFill>
                <a:schemeClr val="dk1"/>
              </a:solidFill>
              <a:latin typeface="+mn-lt"/>
              <a:ea typeface="+mn-ea"/>
              <a:cs typeface="+mn-cs"/>
            </a:rPr>
            <a:t> kazi</a:t>
          </a:r>
          <a:r>
            <a:rPr lang="en-US" sz="1100">
              <a:solidFill>
                <a:schemeClr val="dk1"/>
              </a:solidFill>
              <a:latin typeface="+mn-lt"/>
              <a:ea typeface="+mn-ea"/>
              <a:cs typeface="+mn-cs"/>
            </a:rPr>
            <a:t>," kampuni inapaswa kufafanua kwa kina mipango ya kazi, pamoja na ratiba, kwa pande zote zilizopewa kazi ya kukamilisha kila hatua za ufuatiliaji.  </a:t>
          </a:r>
        </a:p>
        <a:p>
          <a:endParaRPr lang="en-US" sz="1000">
            <a:effectLst/>
          </a:endParaRPr>
        </a:p>
        <a:p>
          <a:r>
            <a:rPr lang="en-US" sz="1000" i="0" baseline="0">
              <a:solidFill>
                <a:schemeClr val="dk1"/>
              </a:solidFill>
              <a:effectLst/>
              <a:latin typeface="+mn-lt"/>
              <a:ea typeface="+mn-ea"/>
              <a:cs typeface="+mn-cs"/>
            </a:rPr>
            <a:t> </a:t>
          </a:r>
          <a:endParaRPr lang="en-US" sz="1000">
            <a:effectLst/>
          </a:endParaRPr>
        </a:p>
      </xdr:txBody>
    </xdr:sp>
    <xdr:clientData/>
  </xdr:twoCellAnchor>
  <xdr:twoCellAnchor editAs="oneCell">
    <xdr:from>
      <xdr:col>1</xdr:col>
      <xdr:colOff>332509</xdr:colOff>
      <xdr:row>77</xdr:row>
      <xdr:rowOff>49356</xdr:rowOff>
    </xdr:from>
    <xdr:to>
      <xdr:col>9</xdr:col>
      <xdr:colOff>332510</xdr:colOff>
      <xdr:row>81</xdr:row>
      <xdr:rowOff>142875</xdr:rowOff>
    </xdr:to>
    <xdr:pic>
      <xdr:nvPicPr>
        <xdr:cNvPr id="14" name="Picture 13">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1"/>
        <a:stretch>
          <a:fillRect/>
        </a:stretch>
      </xdr:blipFill>
      <xdr:spPr>
        <a:xfrm>
          <a:off x="494434" y="14460681"/>
          <a:ext cx="4724401" cy="855519"/>
        </a:xfrm>
        <a:prstGeom prst="rect">
          <a:avLst/>
        </a:prstGeom>
      </xdr:spPr>
    </xdr:pic>
    <xdr:clientData/>
  </xdr:twoCellAnchor>
  <xdr:twoCellAnchor editAs="oneCell">
    <xdr:from>
      <xdr:col>1</xdr:col>
      <xdr:colOff>85725</xdr:colOff>
      <xdr:row>10</xdr:row>
      <xdr:rowOff>104776</xdr:rowOff>
    </xdr:from>
    <xdr:to>
      <xdr:col>13</xdr:col>
      <xdr:colOff>371475</xdr:colOff>
      <xdr:row>21</xdr:row>
      <xdr:rowOff>27738</xdr:rowOff>
    </xdr:to>
    <xdr:pic>
      <xdr:nvPicPr>
        <xdr:cNvPr id="3" name="Picture 2">
          <a:extLst>
            <a:ext uri="{FF2B5EF4-FFF2-40B4-BE49-F238E27FC236}">
              <a16:creationId xmlns="" xmlns:a16="http://schemas.microsoft.com/office/drawing/2014/main" id="{6A664741-623A-4AC9-ACA7-E5385E912C44}"/>
            </a:ext>
          </a:extLst>
        </xdr:cNvPr>
        <xdr:cNvPicPr>
          <a:picLocks noChangeAspect="1"/>
        </xdr:cNvPicPr>
      </xdr:nvPicPr>
      <xdr:blipFill>
        <a:blip xmlns:r="http://schemas.openxmlformats.org/officeDocument/2006/relationships" r:embed="rId2"/>
        <a:stretch>
          <a:fillRect/>
        </a:stretch>
      </xdr:blipFill>
      <xdr:spPr>
        <a:xfrm>
          <a:off x="247650" y="1943101"/>
          <a:ext cx="7372350" cy="2018462"/>
        </a:xfrm>
        <a:prstGeom prst="rect">
          <a:avLst/>
        </a:prstGeom>
      </xdr:spPr>
    </xdr:pic>
    <xdr:clientData/>
  </xdr:twoCellAnchor>
  <xdr:twoCellAnchor editAs="oneCell">
    <xdr:from>
      <xdr:col>1</xdr:col>
      <xdr:colOff>66675</xdr:colOff>
      <xdr:row>27</xdr:row>
      <xdr:rowOff>9525</xdr:rowOff>
    </xdr:from>
    <xdr:to>
      <xdr:col>25</xdr:col>
      <xdr:colOff>485775</xdr:colOff>
      <xdr:row>32</xdr:row>
      <xdr:rowOff>31511</xdr:rowOff>
    </xdr:to>
    <xdr:pic>
      <xdr:nvPicPr>
        <xdr:cNvPr id="10" name="Picture 9">
          <a:extLst>
            <a:ext uri="{FF2B5EF4-FFF2-40B4-BE49-F238E27FC236}">
              <a16:creationId xmlns="" xmlns:a16="http://schemas.microsoft.com/office/drawing/2014/main" id="{D1312142-49A3-4A5C-AA8C-F3C7A5C5285B}"/>
            </a:ext>
          </a:extLst>
        </xdr:cNvPr>
        <xdr:cNvPicPr>
          <a:picLocks noChangeAspect="1"/>
        </xdr:cNvPicPr>
      </xdr:nvPicPr>
      <xdr:blipFill>
        <a:blip xmlns:r="http://schemas.openxmlformats.org/officeDocument/2006/relationships" r:embed="rId3"/>
        <a:stretch>
          <a:fillRect/>
        </a:stretch>
      </xdr:blipFill>
      <xdr:spPr>
        <a:xfrm>
          <a:off x="228600" y="5086350"/>
          <a:ext cx="14592300" cy="974486"/>
        </a:xfrm>
        <a:prstGeom prst="rect">
          <a:avLst/>
        </a:prstGeom>
      </xdr:spPr>
    </xdr:pic>
    <xdr:clientData/>
  </xdr:twoCellAnchor>
  <xdr:twoCellAnchor editAs="oneCell">
    <xdr:from>
      <xdr:col>1</xdr:col>
      <xdr:colOff>114300</xdr:colOff>
      <xdr:row>4</xdr:row>
      <xdr:rowOff>76200</xdr:rowOff>
    </xdr:from>
    <xdr:to>
      <xdr:col>16</xdr:col>
      <xdr:colOff>170336</xdr:colOff>
      <xdr:row>5</xdr:row>
      <xdr:rowOff>161890</xdr:rowOff>
    </xdr:to>
    <xdr:pic>
      <xdr:nvPicPr>
        <xdr:cNvPr id="11" name="Picture 10">
          <a:extLst>
            <a:ext uri="{FF2B5EF4-FFF2-40B4-BE49-F238E27FC236}">
              <a16:creationId xmlns="" xmlns:a16="http://schemas.microsoft.com/office/drawing/2014/main" id="{637709EC-CCF7-4665-8A5D-6F9AC1FCF2BC}"/>
            </a:ext>
          </a:extLst>
        </xdr:cNvPr>
        <xdr:cNvPicPr>
          <a:picLocks noChangeAspect="1"/>
        </xdr:cNvPicPr>
      </xdr:nvPicPr>
      <xdr:blipFill>
        <a:blip xmlns:r="http://schemas.openxmlformats.org/officeDocument/2006/relationships" r:embed="rId4"/>
        <a:stretch>
          <a:fillRect/>
        </a:stretch>
      </xdr:blipFill>
      <xdr:spPr>
        <a:xfrm>
          <a:off x="276225" y="771525"/>
          <a:ext cx="8914286" cy="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81"/>
  <sheetViews>
    <sheetView tabSelected="1" zoomScaleNormal="100" zoomScalePageLayoutView="160" workbookViewId="0">
      <selection activeCell="T9" sqref="T9"/>
    </sheetView>
  </sheetViews>
  <sheetFormatPr defaultColWidth="8.81640625" defaultRowHeight="14.5" x14ac:dyDescent="0.35"/>
  <cols>
    <col min="1" max="1" width="2.453125" customWidth="1"/>
  </cols>
  <sheetData>
    <row r="1" spans="1:26" ht="15.75" thickBot="1" x14ac:dyDescent="0.3">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6.5" thickBot="1" x14ac:dyDescent="0.3">
      <c r="B2" s="151" t="s">
        <v>292</v>
      </c>
      <c r="C2" s="152"/>
      <c r="D2" s="152"/>
      <c r="E2" s="152"/>
      <c r="F2" s="152"/>
      <c r="G2" s="152"/>
      <c r="H2" s="152"/>
      <c r="I2" s="152"/>
      <c r="J2" s="152"/>
      <c r="K2" s="152"/>
      <c r="L2" s="152"/>
      <c r="M2" s="152"/>
      <c r="N2" s="152"/>
      <c r="O2" s="152"/>
      <c r="P2" s="152"/>
      <c r="Q2" s="153"/>
      <c r="R2" s="15"/>
      <c r="S2" s="15"/>
      <c r="T2" s="15"/>
      <c r="U2" s="15"/>
      <c r="V2" s="15"/>
      <c r="W2" s="15"/>
      <c r="X2" s="15"/>
      <c r="Y2" s="15"/>
      <c r="Z2" s="15"/>
    </row>
    <row r="3" spans="1:26" ht="6"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6.5" customHeight="1" x14ac:dyDescent="0.25">
      <c r="A4" s="15"/>
      <c r="B4" s="15"/>
      <c r="C4" s="15"/>
      <c r="D4" s="15"/>
      <c r="E4" s="15"/>
      <c r="F4" s="15"/>
      <c r="G4" s="15"/>
      <c r="H4" s="15"/>
      <c r="I4" s="15"/>
      <c r="J4" s="15"/>
      <c r="K4" s="15"/>
      <c r="L4" s="15"/>
      <c r="M4" s="15"/>
      <c r="N4" s="62"/>
      <c r="O4" s="15"/>
      <c r="P4" s="15"/>
      <c r="Q4" s="15"/>
      <c r="R4" s="15"/>
      <c r="S4" s="15"/>
      <c r="T4" s="15"/>
      <c r="U4" s="15"/>
      <c r="V4" s="15"/>
      <c r="W4" s="15"/>
      <c r="X4" s="15"/>
      <c r="Y4" s="15"/>
      <c r="Z4" s="15"/>
    </row>
    <row r="5" spans="1:26" ht="15" x14ac:dyDescent="0.2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5" x14ac:dyDescent="0.2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5" x14ac:dyDescent="0.2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5"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5" x14ac:dyDescent="0.2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5"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5" x14ac:dyDescent="0.25">
      <c r="A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5" x14ac:dyDescent="0.25">
      <c r="A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 x14ac:dyDescent="0.25">
      <c r="A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 x14ac:dyDescent="0.25">
      <c r="A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5" x14ac:dyDescent="0.25">
      <c r="A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5"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5"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3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3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3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3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3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3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3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3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3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 thickBot="1" x14ac:dyDescent="0.4">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6" thickBot="1" x14ac:dyDescent="0.4">
      <c r="A39" s="15"/>
      <c r="B39" s="154" t="s">
        <v>164</v>
      </c>
      <c r="C39" s="155"/>
      <c r="D39" s="155"/>
      <c r="E39" s="155"/>
      <c r="F39" s="155"/>
      <c r="G39" s="155"/>
      <c r="H39" s="155"/>
      <c r="I39" s="155"/>
      <c r="J39" s="155"/>
      <c r="K39" s="155"/>
      <c r="L39" s="155"/>
      <c r="M39" s="155"/>
      <c r="N39" s="155"/>
      <c r="O39" s="155"/>
      <c r="P39" s="155"/>
      <c r="Q39" s="156"/>
      <c r="R39" s="15"/>
      <c r="S39" s="15"/>
      <c r="T39" s="15"/>
      <c r="U39" s="15"/>
      <c r="V39" s="15"/>
      <c r="W39" s="15"/>
      <c r="X39" s="15"/>
      <c r="Y39" s="15"/>
      <c r="Z39" s="15"/>
    </row>
    <row r="40" spans="1:26" ht="6.75" customHeight="1" x14ac:dyDescent="0.3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3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3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3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3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3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3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35">
      <c r="A64" s="15"/>
      <c r="R64" s="15"/>
      <c r="S64" s="15"/>
      <c r="T64" s="15"/>
      <c r="U64" s="15"/>
      <c r="V64" s="15"/>
      <c r="W64" s="15"/>
      <c r="X64" s="15"/>
      <c r="Y64" s="15"/>
      <c r="Z64" s="15"/>
    </row>
    <row r="65" spans="1:26" ht="6" customHeight="1" x14ac:dyDescent="0.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x14ac:dyDescent="0.35">
      <c r="A66" s="15"/>
      <c r="B66" s="15"/>
      <c r="C66" s="15"/>
      <c r="D66" s="15"/>
      <c r="E66" s="15"/>
      <c r="F66" s="15"/>
      <c r="G66" s="15"/>
      <c r="H66" s="15"/>
      <c r="I66" s="15"/>
      <c r="J66" s="15"/>
      <c r="K66" s="15"/>
      <c r="L66" s="15"/>
      <c r="M66" s="15"/>
      <c r="N66" s="15"/>
      <c r="O66" s="15"/>
      <c r="P66" s="15"/>
      <c r="Q66" s="15"/>
      <c r="R66" s="63"/>
      <c r="S66" s="15"/>
      <c r="T66" s="15"/>
      <c r="U66" s="15"/>
      <c r="V66" s="15"/>
      <c r="W66" s="15"/>
      <c r="X66" s="15"/>
      <c r="Y66" s="15"/>
      <c r="Z66" s="15"/>
    </row>
    <row r="67" spans="1:26"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35">
      <c r="A69" s="15"/>
      <c r="B69" s="15"/>
      <c r="C69" s="15"/>
      <c r="D69" s="15"/>
      <c r="E69" s="15"/>
      <c r="F69" s="15"/>
      <c r="G69" s="15"/>
      <c r="H69" s="15"/>
      <c r="I69" s="15"/>
      <c r="J69" s="15"/>
      <c r="K69" s="15"/>
      <c r="L69" s="15"/>
      <c r="M69" s="15"/>
      <c r="N69" s="15"/>
      <c r="O69" s="15"/>
      <c r="P69" s="15"/>
      <c r="Q69" s="15"/>
      <c r="R69" s="64"/>
      <c r="S69" s="15"/>
      <c r="T69" s="15"/>
      <c r="U69" s="15"/>
      <c r="V69" s="15"/>
      <c r="W69" s="15"/>
      <c r="X69" s="15"/>
      <c r="Y69" s="15"/>
      <c r="Z69" s="15"/>
    </row>
    <row r="70" spans="1:26" x14ac:dyDescent="0.35">
      <c r="A70" s="15"/>
      <c r="B70" s="15"/>
      <c r="C70" s="15"/>
      <c r="D70" s="15"/>
      <c r="E70" s="15"/>
      <c r="F70" s="15"/>
      <c r="G70" s="15"/>
      <c r="H70" s="15"/>
      <c r="I70" s="15"/>
      <c r="J70" s="15"/>
      <c r="K70" s="15"/>
      <c r="L70" s="15"/>
      <c r="M70" s="15"/>
      <c r="N70" s="15"/>
      <c r="O70" s="15"/>
      <c r="P70" s="15"/>
      <c r="Q70" s="15"/>
      <c r="R70" s="62"/>
      <c r="S70" s="15"/>
      <c r="T70" s="15"/>
      <c r="U70" s="15"/>
      <c r="V70" s="15"/>
      <c r="W70" s="15"/>
      <c r="X70" s="15"/>
      <c r="Y70" s="15"/>
      <c r="Z70" s="15"/>
    </row>
    <row r="71" spans="1:26"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35">
      <c r="B73" s="15"/>
      <c r="C73" s="15"/>
      <c r="D73" s="15"/>
      <c r="E73" s="15"/>
      <c r="F73" s="15"/>
      <c r="G73" s="15"/>
      <c r="H73" s="15"/>
      <c r="I73" s="15"/>
      <c r="J73" s="15"/>
      <c r="K73" s="15"/>
      <c r="L73" s="15"/>
      <c r="M73" s="15"/>
      <c r="N73" s="15"/>
      <c r="O73" s="15"/>
      <c r="P73" s="15"/>
      <c r="Q73" s="15"/>
      <c r="S73" s="15"/>
      <c r="T73" s="15"/>
      <c r="U73" s="15"/>
      <c r="V73" s="15"/>
      <c r="W73" s="15"/>
      <c r="X73" s="15"/>
      <c r="Y73" s="15"/>
      <c r="Z73" s="15"/>
    </row>
    <row r="74" spans="1:26"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1" x14ac:dyDescent="0.35">
      <c r="A81" s="15"/>
    </row>
  </sheetData>
  <sheetProtection sheet="1" objects="1" scenarios="1"/>
  <mergeCells count="2">
    <mergeCell ref="B2:Q2"/>
    <mergeCell ref="B39:Q39"/>
  </mergeCells>
  <pageMargins left="0.25" right="0.25" top="0.75" bottom="0.75" header="0.3" footer="0.3"/>
  <pageSetup scale="5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J397"/>
  <sheetViews>
    <sheetView zoomScaleNormal="100" zoomScalePageLayoutView="90" workbookViewId="0">
      <pane ySplit="3" topLeftCell="A193" activePane="bottomLeft" state="frozen"/>
      <selection pane="bottomLeft" activeCell="K16" sqref="K16"/>
    </sheetView>
  </sheetViews>
  <sheetFormatPr defaultColWidth="8.81640625" defaultRowHeight="14.5" x14ac:dyDescent="0.35"/>
  <cols>
    <col min="1" max="1" width="3.453125" customWidth="1"/>
    <col min="2" max="2" width="12" hidden="1" customWidth="1"/>
    <col min="3" max="3" width="75.453125" style="60" customWidth="1"/>
    <col min="4" max="4" width="9.26953125" hidden="1" customWidth="1"/>
    <col min="5" max="5" width="14.453125" style="77" customWidth="1"/>
    <col min="6" max="6" width="51.453125" style="119" customWidth="1"/>
    <col min="7" max="7" width="17.453125" style="81" customWidth="1"/>
    <col min="8" max="8" width="9" hidden="1" customWidth="1"/>
    <col min="9" max="9" width="11.81640625" hidden="1" customWidth="1"/>
    <col min="10" max="10" width="11.7265625" hidden="1" customWidth="1"/>
  </cols>
  <sheetData>
    <row r="1" spans="1:10" ht="9.75" customHeight="1" thickBot="1" x14ac:dyDescent="0.3">
      <c r="A1" s="5"/>
      <c r="B1" s="5"/>
      <c r="C1" s="16"/>
      <c r="D1" s="5"/>
      <c r="E1" s="72"/>
      <c r="F1" s="92"/>
      <c r="G1" s="44"/>
      <c r="H1" s="5"/>
      <c r="I1" s="5"/>
    </row>
    <row r="2" spans="1:10" s="61" customFormat="1" ht="54" customHeight="1" thickBot="1" x14ac:dyDescent="0.3">
      <c r="A2" s="6"/>
      <c r="B2" s="6">
        <v>1</v>
      </c>
      <c r="C2" s="10" t="s">
        <v>135</v>
      </c>
      <c r="D2" s="11"/>
      <c r="E2" s="82" t="s">
        <v>96</v>
      </c>
      <c r="F2" s="12" t="s">
        <v>79</v>
      </c>
      <c r="G2" s="13" t="s">
        <v>131</v>
      </c>
      <c r="H2" s="6"/>
      <c r="I2" s="6" t="s">
        <v>7</v>
      </c>
      <c r="J2" s="61" t="s">
        <v>8</v>
      </c>
    </row>
    <row r="3" spans="1:10" ht="9.75" customHeight="1" thickBot="1" x14ac:dyDescent="0.3">
      <c r="A3" s="5"/>
      <c r="B3" s="6">
        <v>2</v>
      </c>
      <c r="C3" s="16"/>
      <c r="D3" s="5"/>
      <c r="E3" s="72"/>
      <c r="F3" s="92"/>
      <c r="G3" s="44"/>
      <c r="H3" s="5"/>
      <c r="I3" s="5"/>
    </row>
    <row r="4" spans="1:10" ht="15.75" thickBot="1" x14ac:dyDescent="0.3">
      <c r="A4" s="5"/>
      <c r="B4" s="6">
        <v>3</v>
      </c>
      <c r="C4" s="50" t="s">
        <v>21</v>
      </c>
      <c r="D4" s="51" t="str">
        <f>IF(COUNT(D6:D22)=0,"",ROUND(SUM(D6:D22)/COUNT(D6:D22),0))</f>
        <v/>
      </c>
      <c r="E4" s="73"/>
      <c r="F4" s="111"/>
      <c r="G4" s="78" t="str">
        <f>IFERROR(ROUND(SUM(G5:G23)/COUNT(G5:G23),0),"")</f>
        <v/>
      </c>
      <c r="H4" s="5"/>
      <c r="I4" s="5"/>
    </row>
    <row r="5" spans="1:10" ht="15" customHeight="1" x14ac:dyDescent="0.25">
      <c r="A5" s="5"/>
      <c r="B5" s="6">
        <v>4</v>
      </c>
      <c r="C5" s="130"/>
      <c r="D5" s="131"/>
      <c r="E5" s="140"/>
      <c r="F5" s="141"/>
      <c r="G5" s="142"/>
      <c r="H5" s="5"/>
      <c r="I5" s="5"/>
    </row>
    <row r="6" spans="1:10" ht="15" x14ac:dyDescent="0.25">
      <c r="A6" s="5"/>
      <c r="B6" s="6">
        <v>5</v>
      </c>
      <c r="C6" s="135" t="s">
        <v>136</v>
      </c>
      <c r="D6" s="136"/>
      <c r="E6" s="137"/>
      <c r="F6" s="138"/>
      <c r="G6" s="139"/>
      <c r="H6" s="5"/>
      <c r="I6" s="5"/>
    </row>
    <row r="7" spans="1:10" ht="38.25" customHeight="1" x14ac:dyDescent="0.25">
      <c r="A7" s="5"/>
      <c r="B7" s="6">
        <v>6</v>
      </c>
      <c r="C7" s="97" t="s">
        <v>255</v>
      </c>
      <c r="D7" s="54" t="str">
        <f>IF(OR(E7="",E7="(chagua uchaguzi)"),"",IF(VLOOKUP(E7,DropDowns!B:D,3,0)=0,"",VLOOKUP(E7,DropDowns!B:D,3,0)))</f>
        <v/>
      </c>
      <c r="E7" s="66" t="s">
        <v>77</v>
      </c>
      <c r="F7" s="114"/>
      <c r="G7" s="43" t="s">
        <v>78</v>
      </c>
      <c r="H7" s="5"/>
      <c r="I7" s="5" t="str">
        <f>IF(OR(AND(D7&lt;3,E7&lt;&gt;"N/A" ),AND(G7&gt;1,G7&lt;&gt;"(chagua kiwango)",E7&lt;&gt;"N/A")),"Yes","No")</f>
        <v>No</v>
      </c>
      <c r="J7" s="8">
        <v>1</v>
      </c>
    </row>
    <row r="8" spans="1:10" ht="38.25" customHeight="1" x14ac:dyDescent="0.25">
      <c r="A8" s="5"/>
      <c r="B8" s="6">
        <v>7</v>
      </c>
      <c r="C8" s="53" t="s">
        <v>137</v>
      </c>
      <c r="D8" s="54" t="str">
        <f>IF(OR(E8="",E8="(chagua uchaguzi)"),"",IF(VLOOKUP(E8,DropDowns!B:D,3,0)=0,"",VLOOKUP(E8,DropDowns!B:D,3,0)))</f>
        <v/>
      </c>
      <c r="E8" s="66" t="s">
        <v>77</v>
      </c>
      <c r="F8" s="110"/>
      <c r="G8" s="43" t="s">
        <v>78</v>
      </c>
      <c r="H8" s="5"/>
      <c r="I8" s="5" t="str">
        <f t="shared" ref="I8:I22" si="0">IF(OR(AND(D8&lt;3,E8&lt;&gt;"N/A" ),AND(G8&gt;1,G8&lt;&gt;"(chagua kiwango)",E8&lt;&gt;"N/A")),"Yes","No")</f>
        <v>No</v>
      </c>
      <c r="J8" s="8">
        <v>1</v>
      </c>
    </row>
    <row r="9" spans="1:10" ht="38.25" customHeight="1" x14ac:dyDescent="0.25">
      <c r="A9" s="5"/>
      <c r="B9" s="6">
        <v>8</v>
      </c>
      <c r="C9" s="53" t="s">
        <v>256</v>
      </c>
      <c r="D9" s="54" t="str">
        <f>IF(OR(E9="",E9="(chagua uchaguzi)"),"",IF(VLOOKUP(E9,DropDowns!B:D,3,0)=0,"",VLOOKUP(E9,DropDowns!B:D,3,0)))</f>
        <v/>
      </c>
      <c r="E9" s="66" t="s">
        <v>77</v>
      </c>
      <c r="F9" s="115"/>
      <c r="G9" s="43" t="s">
        <v>78</v>
      </c>
      <c r="H9" s="5"/>
      <c r="I9" s="5" t="str">
        <f t="shared" si="0"/>
        <v>No</v>
      </c>
      <c r="J9" s="8">
        <v>1</v>
      </c>
    </row>
    <row r="10" spans="1:10" ht="38.25" customHeight="1" x14ac:dyDescent="0.25">
      <c r="A10" s="5"/>
      <c r="B10" s="6">
        <v>9</v>
      </c>
      <c r="C10" s="53" t="s">
        <v>19</v>
      </c>
      <c r="D10" s="54" t="str">
        <f>IF(OR(E10="",E10="(chagua uchaguzi)"),"",IF(VLOOKUP(E10,DropDowns!B:D,3,0)=0,"",VLOOKUP(E10,DropDowns!B:D,3,0)))</f>
        <v/>
      </c>
      <c r="E10" s="66" t="s">
        <v>77</v>
      </c>
      <c r="F10" s="115"/>
      <c r="G10" s="43" t="s">
        <v>78</v>
      </c>
      <c r="H10" s="5"/>
      <c r="I10" s="5" t="str">
        <f t="shared" si="0"/>
        <v>No</v>
      </c>
      <c r="J10" s="8">
        <v>1</v>
      </c>
    </row>
    <row r="11" spans="1:10" ht="38.25" customHeight="1" x14ac:dyDescent="0.25">
      <c r="A11" s="5"/>
      <c r="B11" s="6">
        <v>10</v>
      </c>
      <c r="C11" s="55" t="s">
        <v>22</v>
      </c>
      <c r="D11" s="54" t="str">
        <f>IF(OR(E11="",E11="(chagua uchaguzi)"),"",IF(VLOOKUP(E11,DropDowns!B:D,3,0)=0,"",VLOOKUP(E11,DropDowns!B:D,3,0)))</f>
        <v/>
      </c>
      <c r="E11" s="66" t="s">
        <v>77</v>
      </c>
      <c r="F11" s="115"/>
      <c r="G11" s="43" t="s">
        <v>78</v>
      </c>
      <c r="H11" s="5"/>
      <c r="I11" s="5" t="str">
        <f t="shared" si="0"/>
        <v>No</v>
      </c>
      <c r="J11" s="8">
        <v>1</v>
      </c>
    </row>
    <row r="12" spans="1:10" ht="38.25" customHeight="1" x14ac:dyDescent="0.25">
      <c r="A12" s="5"/>
      <c r="B12" s="6">
        <v>11</v>
      </c>
      <c r="C12" s="99" t="s">
        <v>257</v>
      </c>
      <c r="D12" s="54" t="str">
        <f>IF(OR(E12="",E12="(chagua uchaguzi)"),"",IF(VLOOKUP(E12,DropDowns!B:D,3,0)=0,"",VLOOKUP(E12,DropDowns!B:D,3,0)))</f>
        <v/>
      </c>
      <c r="E12" s="66" t="s">
        <v>77</v>
      </c>
      <c r="F12" s="116"/>
      <c r="G12" s="96" t="s">
        <v>78</v>
      </c>
      <c r="H12" s="5"/>
      <c r="I12" s="5" t="str">
        <f t="shared" si="0"/>
        <v>No</v>
      </c>
      <c r="J12" s="8">
        <v>1</v>
      </c>
    </row>
    <row r="13" spans="1:10" ht="15" x14ac:dyDescent="0.25">
      <c r="A13" s="5"/>
      <c r="B13" s="6">
        <v>12</v>
      </c>
      <c r="C13" s="56"/>
      <c r="D13" s="57" t="str">
        <f>IF(OR(E13="",E13="(select option)"),"",VLOOKUP(E13,DropDowns!C:D,2,0))</f>
        <v/>
      </c>
      <c r="E13" s="75"/>
      <c r="F13" s="117"/>
      <c r="G13" s="80"/>
      <c r="H13" s="5"/>
      <c r="I13" s="5" t="str">
        <f t="shared" si="0"/>
        <v>No</v>
      </c>
      <c r="J13" s="8">
        <v>1</v>
      </c>
    </row>
    <row r="14" spans="1:10" ht="15" x14ac:dyDescent="0.25">
      <c r="A14" s="5"/>
      <c r="B14" s="6">
        <v>13</v>
      </c>
      <c r="C14" s="98"/>
      <c r="D14" s="20" t="str">
        <f>IF(OR(E14="",E14="(select option)"),"",VLOOKUP(E14,DropDowns!C:D,2,0))</f>
        <v/>
      </c>
      <c r="E14" s="74"/>
      <c r="F14" s="113"/>
      <c r="G14" s="79"/>
      <c r="H14" s="5"/>
      <c r="I14" s="5" t="str">
        <f t="shared" si="0"/>
        <v>No</v>
      </c>
      <c r="J14" s="8">
        <v>1</v>
      </c>
    </row>
    <row r="15" spans="1:10" ht="15" x14ac:dyDescent="0.25">
      <c r="A15" s="5"/>
      <c r="B15" s="6">
        <v>14</v>
      </c>
      <c r="C15" s="70" t="s">
        <v>138</v>
      </c>
      <c r="D15" s="52" t="str">
        <f>IF(OR(E15="",E15="(select option)"),"",VLOOKUP(E15,DropDowns!C:D,2,0))</f>
        <v/>
      </c>
      <c r="E15" s="74"/>
      <c r="F15" s="113"/>
      <c r="G15" s="79"/>
      <c r="H15" s="5"/>
      <c r="I15" s="5" t="str">
        <f t="shared" si="0"/>
        <v>No</v>
      </c>
      <c r="J15" s="8">
        <v>1</v>
      </c>
    </row>
    <row r="16" spans="1:10" ht="36" customHeight="1" x14ac:dyDescent="0.25">
      <c r="A16" s="5"/>
      <c r="B16" s="6">
        <v>15</v>
      </c>
      <c r="C16" s="97" t="s">
        <v>139</v>
      </c>
      <c r="D16" s="54" t="str">
        <f>IF(OR(E16="",E16="(chagua uchaguzi)"),"",IF(VLOOKUP(E16,DropDowns!B:D,3,0)=0,"",VLOOKUP(E16,DropDowns!B:D,3,0)))</f>
        <v/>
      </c>
      <c r="E16" s="66" t="s">
        <v>77</v>
      </c>
      <c r="F16" s="114"/>
      <c r="G16" s="43" t="s">
        <v>78</v>
      </c>
      <c r="H16" s="5"/>
      <c r="I16" s="5" t="str">
        <f t="shared" si="0"/>
        <v>No</v>
      </c>
      <c r="J16" s="8">
        <v>1</v>
      </c>
    </row>
    <row r="17" spans="1:10" ht="61.5" customHeight="1" x14ac:dyDescent="0.25">
      <c r="A17" s="5"/>
      <c r="B17" s="6">
        <v>16</v>
      </c>
      <c r="C17" s="53" t="s">
        <v>140</v>
      </c>
      <c r="D17" s="54" t="str">
        <f>IF(OR(E17="",E17="(chagua uchaguzi)"),"",IF(VLOOKUP(E17,DropDowns!B:D,3,0)=0,"",VLOOKUP(E17,DropDowns!B:D,3,0)))</f>
        <v/>
      </c>
      <c r="E17" s="66" t="s">
        <v>77</v>
      </c>
      <c r="F17" s="115"/>
      <c r="G17" s="43" t="s">
        <v>78</v>
      </c>
      <c r="H17" s="5"/>
      <c r="I17" s="5" t="str">
        <f t="shared" si="0"/>
        <v>No</v>
      </c>
      <c r="J17" s="8">
        <v>1</v>
      </c>
    </row>
    <row r="18" spans="1:10" ht="30" customHeight="1" x14ac:dyDescent="0.25">
      <c r="A18" s="5"/>
      <c r="B18" s="6">
        <v>17</v>
      </c>
      <c r="C18" s="53" t="s">
        <v>258</v>
      </c>
      <c r="D18" s="54" t="str">
        <f>IF(OR(E18="",E18="(chagua uchaguzi)"),"",IF(VLOOKUP(E18,DropDowns!B:D,3,0)=0,"",VLOOKUP(E18,DropDowns!B:D,3,0)))</f>
        <v/>
      </c>
      <c r="E18" s="66" t="s">
        <v>77</v>
      </c>
      <c r="F18" s="115"/>
      <c r="G18" s="43" t="s">
        <v>78</v>
      </c>
      <c r="H18" s="5"/>
      <c r="I18" s="5" t="str">
        <f t="shared" si="0"/>
        <v>No</v>
      </c>
      <c r="J18" s="8">
        <v>1</v>
      </c>
    </row>
    <row r="19" spans="1:10" ht="31.5" customHeight="1" x14ac:dyDescent="0.25">
      <c r="A19" s="5"/>
      <c r="B19" s="6">
        <v>18</v>
      </c>
      <c r="C19" s="53" t="s">
        <v>141</v>
      </c>
      <c r="D19" s="54" t="str">
        <f>IF(OR(E19="",E19="(chagua uchaguzi)"),"",IF(VLOOKUP(E19,DropDowns!B:D,3,0)=0,"",VLOOKUP(E19,DropDowns!B:D,3,0)))</f>
        <v/>
      </c>
      <c r="E19" s="66" t="s">
        <v>77</v>
      </c>
      <c r="F19" s="115"/>
      <c r="G19" s="43" t="s">
        <v>78</v>
      </c>
      <c r="H19" s="5"/>
      <c r="I19" s="5" t="str">
        <f t="shared" si="0"/>
        <v>No</v>
      </c>
      <c r="J19" s="8">
        <v>1</v>
      </c>
    </row>
    <row r="20" spans="1:10" ht="46.5" customHeight="1" x14ac:dyDescent="0.25">
      <c r="A20" s="5"/>
      <c r="B20" s="6">
        <v>19</v>
      </c>
      <c r="C20" s="53" t="s">
        <v>259</v>
      </c>
      <c r="D20" s="54" t="str">
        <f>IF(OR(E20="",E20="(chagua uchaguzi)"),"",IF(VLOOKUP(E20,DropDowns!B:D,3,0)=0,"",VLOOKUP(E20,DropDowns!B:D,3,0)))</f>
        <v/>
      </c>
      <c r="E20" s="66" t="s">
        <v>77</v>
      </c>
      <c r="F20" s="115"/>
      <c r="G20" s="43" t="s">
        <v>78</v>
      </c>
      <c r="H20" s="5"/>
      <c r="I20" s="5" t="str">
        <f t="shared" si="0"/>
        <v>No</v>
      </c>
      <c r="J20" s="8">
        <v>1</v>
      </c>
    </row>
    <row r="21" spans="1:10" ht="36" x14ac:dyDescent="0.25">
      <c r="A21" s="5"/>
      <c r="B21" s="6">
        <v>20</v>
      </c>
      <c r="C21" s="53" t="s">
        <v>142</v>
      </c>
      <c r="D21" s="54" t="str">
        <f>IF(OR(E21="",E21="(chagua uchaguzi)"),"",IF(VLOOKUP(E21,DropDowns!B:D,3,0)=0,"",VLOOKUP(E21,DropDowns!B:D,3,0)))</f>
        <v/>
      </c>
      <c r="E21" s="66" t="s">
        <v>77</v>
      </c>
      <c r="F21" s="115"/>
      <c r="G21" s="43" t="s">
        <v>78</v>
      </c>
      <c r="H21" s="5"/>
      <c r="I21" s="5" t="str">
        <f t="shared" si="0"/>
        <v>No</v>
      </c>
      <c r="J21" s="8">
        <v>1</v>
      </c>
    </row>
    <row r="22" spans="1:10" ht="36.75" customHeight="1" x14ac:dyDescent="0.25">
      <c r="A22" s="5"/>
      <c r="B22" s="6">
        <v>21</v>
      </c>
      <c r="C22" s="71" t="s">
        <v>143</v>
      </c>
      <c r="D22" s="54" t="str">
        <f>IF(OR(E22="",E22="(chagua uchaguzi)"),"",IF(VLOOKUP(E22,DropDowns!B:D,3,0)=0,"",VLOOKUP(E22,DropDowns!B:D,3,0)))</f>
        <v/>
      </c>
      <c r="E22" s="66" t="s">
        <v>77</v>
      </c>
      <c r="F22" s="116"/>
      <c r="G22" s="43" t="s">
        <v>78</v>
      </c>
      <c r="H22" s="5"/>
      <c r="I22" s="5" t="str">
        <f t="shared" si="0"/>
        <v>No</v>
      </c>
      <c r="J22" s="8">
        <v>1</v>
      </c>
    </row>
    <row r="23" spans="1:10" ht="15" x14ac:dyDescent="0.25">
      <c r="A23" s="5"/>
      <c r="B23" s="6">
        <v>22</v>
      </c>
      <c r="C23" s="56"/>
      <c r="D23" s="57" t="str">
        <f>IF(OR(E23="",E23="(select option)"),"",VLOOKUP(E23,DropDowns!C:D,2,0))</f>
        <v/>
      </c>
      <c r="E23" s="75"/>
      <c r="F23" s="117"/>
      <c r="G23" s="80"/>
      <c r="H23" s="5"/>
      <c r="I23" s="5"/>
    </row>
    <row r="24" spans="1:10" ht="30.75" customHeight="1" thickBot="1" x14ac:dyDescent="0.3">
      <c r="A24" s="5"/>
      <c r="B24" s="6">
        <v>23</v>
      </c>
      <c r="C24" s="16"/>
      <c r="D24" s="5" t="str">
        <f>IF(OR(E24="",E24="(select option)"),"",VLOOKUP(E24,DropDowns!C:D,2,0))</f>
        <v/>
      </c>
      <c r="E24" s="72"/>
      <c r="F24" s="92"/>
      <c r="G24" s="44"/>
      <c r="H24" s="5"/>
      <c r="I24" s="5"/>
    </row>
    <row r="25" spans="1:10" ht="15" thickBot="1" x14ac:dyDescent="0.4">
      <c r="A25" s="5"/>
      <c r="B25" s="6">
        <v>24</v>
      </c>
      <c r="C25" s="50" t="s">
        <v>23</v>
      </c>
      <c r="D25" s="51" t="str">
        <f>IF(COUNT(D27:D53)=0,"",ROUND(SUM(D27:D53)/COUNT(D27:D53),0))</f>
        <v/>
      </c>
      <c r="E25" s="73"/>
      <c r="F25" s="111"/>
      <c r="G25" s="78" t="str">
        <f>IFERROR(ROUND(SUM(G26:G47)/COUNT(G26:G47),0),"")</f>
        <v/>
      </c>
      <c r="H25" s="5"/>
      <c r="I25" s="5"/>
    </row>
    <row r="26" spans="1:10" ht="15" customHeight="1" x14ac:dyDescent="0.35">
      <c r="A26" s="5"/>
      <c r="B26" s="6">
        <v>25</v>
      </c>
      <c r="C26" s="130"/>
      <c r="D26" s="131" t="str">
        <f>IF(OR(E26="",E26="(select option)"),"",VLOOKUP(E26,DropDowns!C:D,2,0))</f>
        <v/>
      </c>
      <c r="E26" s="140"/>
      <c r="F26" s="141"/>
      <c r="G26" s="142"/>
      <c r="H26" s="5"/>
      <c r="I26" s="5"/>
    </row>
    <row r="27" spans="1:10" x14ac:dyDescent="0.35">
      <c r="A27" s="5"/>
      <c r="B27" s="6">
        <v>26</v>
      </c>
      <c r="C27" s="70" t="s">
        <v>24</v>
      </c>
      <c r="D27" s="52" t="str">
        <f>IF(OR(E27="",E27="(select option)"),"",VLOOKUP(E27,DropDowns!C:D,2,0))</f>
        <v/>
      </c>
      <c r="E27" s="74"/>
      <c r="F27" s="113"/>
      <c r="G27" s="79"/>
      <c r="H27" s="5"/>
      <c r="I27" s="5"/>
    </row>
    <row r="28" spans="1:10" ht="39.75" customHeight="1" x14ac:dyDescent="0.35">
      <c r="A28" s="5"/>
      <c r="B28" s="6">
        <v>27</v>
      </c>
      <c r="C28" s="97" t="s">
        <v>260</v>
      </c>
      <c r="D28" s="54" t="str">
        <f>IF(OR(E28="",E28="(chagua uchaguzi)"),"",IF(VLOOKUP(E28,DropDowns!B:D,3,0)=0,"",VLOOKUP(E28,DropDowns!B:D,3,0)))</f>
        <v/>
      </c>
      <c r="E28" s="66" t="s">
        <v>77</v>
      </c>
      <c r="F28" s="114"/>
      <c r="G28" s="67" t="s">
        <v>78</v>
      </c>
      <c r="H28" s="5"/>
      <c r="I28" s="5" t="str">
        <f t="shared" ref="I28:I52" si="1">IF(OR(AND(D28&lt;3,E28&lt;&gt;"N/A" ),AND(G28&gt;1,G28&lt;&gt;"(chagua kiwango)",E28&lt;&gt;"N/A")),"Yes","No")</f>
        <v>No</v>
      </c>
      <c r="J28" s="8">
        <v>2</v>
      </c>
    </row>
    <row r="29" spans="1:10" ht="39.75" customHeight="1" x14ac:dyDescent="0.35">
      <c r="A29" s="5"/>
      <c r="B29" s="6">
        <v>28</v>
      </c>
      <c r="C29" s="53" t="s">
        <v>261</v>
      </c>
      <c r="D29" s="54" t="str">
        <f>IF(OR(E29="",E29="(chagua uchaguzi)"),"",IF(VLOOKUP(E29,DropDowns!B:D,3,0)=0,"",VLOOKUP(E29,DropDowns!B:D,3,0)))</f>
        <v/>
      </c>
      <c r="E29" s="66" t="s">
        <v>77</v>
      </c>
      <c r="F29" s="115"/>
      <c r="G29" s="43" t="s">
        <v>78</v>
      </c>
      <c r="H29" s="5"/>
      <c r="I29" s="5" t="str">
        <f t="shared" si="1"/>
        <v>No</v>
      </c>
      <c r="J29" s="8">
        <v>2</v>
      </c>
    </row>
    <row r="30" spans="1:10" ht="39.75" customHeight="1" x14ac:dyDescent="0.35">
      <c r="A30" s="5"/>
      <c r="B30" s="6">
        <v>29</v>
      </c>
      <c r="C30" s="53" t="s">
        <v>25</v>
      </c>
      <c r="D30" s="54" t="str">
        <f>IF(OR(E30="",E30="(chagua uchaguzi)"),"",IF(VLOOKUP(E30,DropDowns!B:D,3,0)=0,"",VLOOKUP(E30,DropDowns!B:D,3,0)))</f>
        <v/>
      </c>
      <c r="E30" s="66" t="s">
        <v>77</v>
      </c>
      <c r="F30" s="115"/>
      <c r="G30" s="43" t="s">
        <v>78</v>
      </c>
      <c r="H30" s="5"/>
      <c r="I30" s="5" t="str">
        <f t="shared" si="1"/>
        <v>No</v>
      </c>
      <c r="J30" s="8">
        <v>2</v>
      </c>
    </row>
    <row r="31" spans="1:10" ht="39.75" customHeight="1" x14ac:dyDescent="0.35">
      <c r="A31" s="5"/>
      <c r="B31" s="6">
        <v>30</v>
      </c>
      <c r="C31" s="53" t="s">
        <v>26</v>
      </c>
      <c r="D31" s="54" t="str">
        <f>IF(OR(E31="",E31="(chagua uchaguzi)"),"",IF(VLOOKUP(E31,DropDowns!B:D,3,0)=0,"",VLOOKUP(E31,DropDowns!B:D,3,0)))</f>
        <v/>
      </c>
      <c r="E31" s="66" t="s">
        <v>77</v>
      </c>
      <c r="F31" s="115"/>
      <c r="G31" s="43" t="s">
        <v>78</v>
      </c>
      <c r="H31" s="5"/>
      <c r="I31" s="5" t="str">
        <f t="shared" si="1"/>
        <v>No</v>
      </c>
      <c r="J31" s="8">
        <v>2</v>
      </c>
    </row>
    <row r="32" spans="1:10" ht="39.75" customHeight="1" x14ac:dyDescent="0.35">
      <c r="A32" s="5"/>
      <c r="B32" s="6">
        <v>31</v>
      </c>
      <c r="C32" s="53" t="s">
        <v>144</v>
      </c>
      <c r="D32" s="54" t="str">
        <f>IF(OR(E32="",E32="(chagua uchaguzi)"),"",IF(VLOOKUP(E32,DropDowns!B:D,3,0)=0,"",VLOOKUP(E32,DropDowns!B:D,3,0)))</f>
        <v/>
      </c>
      <c r="E32" s="66" t="s">
        <v>77</v>
      </c>
      <c r="F32" s="115"/>
      <c r="G32" s="43" t="s">
        <v>78</v>
      </c>
      <c r="H32" s="5"/>
      <c r="I32" s="5" t="str">
        <f t="shared" si="1"/>
        <v>No</v>
      </c>
      <c r="J32" s="8">
        <v>2</v>
      </c>
    </row>
    <row r="33" spans="1:10" ht="39.75" customHeight="1" x14ac:dyDescent="0.35">
      <c r="A33" s="5"/>
      <c r="B33" s="6">
        <v>32</v>
      </c>
      <c r="C33" s="53" t="s">
        <v>145</v>
      </c>
      <c r="D33" s="54" t="str">
        <f>IF(OR(E33="",E33="(chagua uchaguzi)"),"",IF(VLOOKUP(E33,DropDowns!B:D,3,0)=0,"",VLOOKUP(E33,DropDowns!B:D,3,0)))</f>
        <v/>
      </c>
      <c r="E33" s="66" t="s">
        <v>77</v>
      </c>
      <c r="F33" s="115"/>
      <c r="G33" s="43" t="s">
        <v>78</v>
      </c>
      <c r="H33" s="5"/>
      <c r="I33" s="5" t="str">
        <f t="shared" si="1"/>
        <v>No</v>
      </c>
      <c r="J33" s="8">
        <v>2</v>
      </c>
    </row>
    <row r="34" spans="1:10" ht="39.75" customHeight="1" x14ac:dyDescent="0.35">
      <c r="A34" s="5"/>
      <c r="B34" s="6">
        <v>33</v>
      </c>
      <c r="C34" s="53" t="s">
        <v>262</v>
      </c>
      <c r="D34" s="54" t="str">
        <f>IF(OR(E34="",E34="(chagua uchaguzi)"),"",IF(VLOOKUP(E34,DropDowns!B:D,3,0)=0,"",VLOOKUP(E34,DropDowns!B:D,3,0)))</f>
        <v/>
      </c>
      <c r="E34" s="66" t="s">
        <v>77</v>
      </c>
      <c r="F34" s="115"/>
      <c r="G34" s="43" t="s">
        <v>78</v>
      </c>
      <c r="H34" s="5"/>
      <c r="I34" s="5" t="str">
        <f t="shared" si="1"/>
        <v>No</v>
      </c>
      <c r="J34" s="8">
        <v>2</v>
      </c>
    </row>
    <row r="35" spans="1:10" ht="39.75" customHeight="1" x14ac:dyDescent="0.35">
      <c r="A35" s="5"/>
      <c r="B35" s="6">
        <v>34</v>
      </c>
      <c r="C35" s="53" t="s">
        <v>263</v>
      </c>
      <c r="D35" s="54" t="str">
        <f>IF(OR(E35="",E35="(chagua uchaguzi)"),"",IF(VLOOKUP(E35,DropDowns!B:D,3,0)=0,"",VLOOKUP(E35,DropDowns!B:D,3,0)))</f>
        <v/>
      </c>
      <c r="E35" s="66" t="s">
        <v>77</v>
      </c>
      <c r="F35" s="115"/>
      <c r="G35" s="43" t="s">
        <v>78</v>
      </c>
      <c r="H35" s="5"/>
      <c r="I35" s="5" t="str">
        <f t="shared" si="1"/>
        <v>No</v>
      </c>
      <c r="J35" s="8">
        <v>2</v>
      </c>
    </row>
    <row r="36" spans="1:10" ht="39.75" customHeight="1" x14ac:dyDescent="0.35">
      <c r="A36" s="5"/>
      <c r="B36" s="6">
        <v>35</v>
      </c>
      <c r="C36" s="53" t="s">
        <v>146</v>
      </c>
      <c r="D36" s="54" t="str">
        <f>IF(OR(E36="",E36="(chagua uchaguzi)"),"",IF(VLOOKUP(E36,DropDowns!B:D,3,0)=0,"",VLOOKUP(E36,DropDowns!B:D,3,0)))</f>
        <v/>
      </c>
      <c r="E36" s="66" t="s">
        <v>77</v>
      </c>
      <c r="F36" s="115"/>
      <c r="G36" s="43" t="s">
        <v>78</v>
      </c>
      <c r="H36" s="5"/>
      <c r="I36" s="5" t="str">
        <f t="shared" si="1"/>
        <v>No</v>
      </c>
      <c r="J36" s="8">
        <v>2</v>
      </c>
    </row>
    <row r="37" spans="1:10" ht="39.75" customHeight="1" x14ac:dyDescent="0.35">
      <c r="A37" s="5"/>
      <c r="B37" s="6">
        <v>36</v>
      </c>
      <c r="C37" s="53" t="s">
        <v>147</v>
      </c>
      <c r="D37" s="54" t="str">
        <f>IF(OR(E37="",E37="(chagua uchaguzi)"),"",IF(VLOOKUP(E37,DropDowns!B:D,3,0)=0,"",VLOOKUP(E37,DropDowns!B:D,3,0)))</f>
        <v/>
      </c>
      <c r="E37" s="66" t="s">
        <v>77</v>
      </c>
      <c r="F37" s="115"/>
      <c r="G37" s="43" t="s">
        <v>78</v>
      </c>
      <c r="H37" s="5"/>
      <c r="I37" s="5" t="str">
        <f t="shared" si="1"/>
        <v>No</v>
      </c>
      <c r="J37" s="8">
        <v>2</v>
      </c>
    </row>
    <row r="38" spans="1:10" ht="39.75" customHeight="1" x14ac:dyDescent="0.35">
      <c r="A38" s="5"/>
      <c r="B38" s="6">
        <v>37</v>
      </c>
      <c r="C38" s="53" t="s">
        <v>148</v>
      </c>
      <c r="D38" s="54" t="str">
        <f>IF(OR(E38="",E38="(chagua uchaguzi)"),"",IF(VLOOKUP(E38,DropDowns!B:D,3,0)=0,"",VLOOKUP(E38,DropDowns!B:D,3,0)))</f>
        <v/>
      </c>
      <c r="E38" s="66" t="s">
        <v>77</v>
      </c>
      <c r="F38" s="115"/>
      <c r="G38" s="43" t="s">
        <v>78</v>
      </c>
      <c r="H38" s="5"/>
      <c r="I38" s="5" t="str">
        <f t="shared" si="1"/>
        <v>No</v>
      </c>
      <c r="J38" s="8">
        <v>2</v>
      </c>
    </row>
    <row r="39" spans="1:10" ht="39.75" customHeight="1" x14ac:dyDescent="0.35">
      <c r="A39" s="5"/>
      <c r="B39" s="6">
        <v>38</v>
      </c>
      <c r="C39" s="99" t="s">
        <v>264</v>
      </c>
      <c r="D39" s="54" t="str">
        <f>IF(OR(E39="",E39="(chagua uchaguzi)"),"",IF(VLOOKUP(E39,DropDowns!B:D,3,0)=0,"",VLOOKUP(E39,DropDowns!B:D,3,0)))</f>
        <v/>
      </c>
      <c r="E39" s="66" t="s">
        <v>77</v>
      </c>
      <c r="F39" s="116"/>
      <c r="G39" s="96" t="s">
        <v>78</v>
      </c>
      <c r="H39" s="5"/>
      <c r="I39" s="5" t="str">
        <f t="shared" si="1"/>
        <v>No</v>
      </c>
      <c r="J39" s="8">
        <v>2</v>
      </c>
    </row>
    <row r="40" spans="1:10" x14ac:dyDescent="0.35">
      <c r="A40" s="5"/>
      <c r="B40" s="6">
        <v>39</v>
      </c>
      <c r="C40" s="56"/>
      <c r="D40" s="57" t="str">
        <f>IF(OR(E40="",E40="(select option)"),"",VLOOKUP(E40,DropDowns!C:D,2,0))</f>
        <v/>
      </c>
      <c r="E40" s="75"/>
      <c r="F40" s="117"/>
      <c r="G40" s="80"/>
      <c r="H40" s="5"/>
      <c r="I40" s="5" t="str">
        <f t="shared" si="1"/>
        <v>No</v>
      </c>
      <c r="J40" s="8">
        <v>2</v>
      </c>
    </row>
    <row r="41" spans="1:10" x14ac:dyDescent="0.35">
      <c r="A41" s="5"/>
      <c r="B41" s="6">
        <v>40</v>
      </c>
      <c r="C41" s="100"/>
      <c r="D41" s="88" t="str">
        <f>IF(OR(E41="",E41="(select option)"),"",VLOOKUP(E41,DropDowns!C:D,2,0))</f>
        <v/>
      </c>
      <c r="E41" s="76"/>
      <c r="F41" s="112"/>
      <c r="G41" s="90"/>
      <c r="H41" s="5"/>
      <c r="I41" s="5" t="str">
        <f t="shared" si="1"/>
        <v>No</v>
      </c>
      <c r="J41" s="8">
        <v>2</v>
      </c>
    </row>
    <row r="42" spans="1:10" x14ac:dyDescent="0.35">
      <c r="A42" s="5"/>
      <c r="B42" s="6">
        <v>41</v>
      </c>
      <c r="C42" s="70" t="s">
        <v>149</v>
      </c>
      <c r="D42" s="58" t="str">
        <f>IF(OR(E42="",E42="(select option)"),"",VLOOKUP(E42,DropDowns!C:D,2,0))</f>
        <v/>
      </c>
      <c r="E42" s="74"/>
      <c r="F42" s="113"/>
      <c r="G42" s="79"/>
      <c r="H42" s="5"/>
      <c r="I42" s="5" t="str">
        <f t="shared" si="1"/>
        <v>No</v>
      </c>
      <c r="J42" s="8">
        <v>2</v>
      </c>
    </row>
    <row r="43" spans="1:10" ht="36" customHeight="1" x14ac:dyDescent="0.35">
      <c r="A43" s="5"/>
      <c r="B43" s="6">
        <v>42</v>
      </c>
      <c r="C43" s="65" t="s">
        <v>150</v>
      </c>
      <c r="D43" s="54" t="str">
        <f>IF(OR(E43="",E43="(chagua uchaguzi)"),"",IF(VLOOKUP(E43,DropDowns!B:D,3,0)=0,"",VLOOKUP(E43,DropDowns!B:D,3,0)))</f>
        <v/>
      </c>
      <c r="E43" s="66" t="s">
        <v>77</v>
      </c>
      <c r="F43" s="114"/>
      <c r="G43" s="67" t="s">
        <v>78</v>
      </c>
      <c r="H43" s="5"/>
      <c r="I43" s="5" t="str">
        <f t="shared" si="1"/>
        <v>No</v>
      </c>
      <c r="J43" s="8">
        <v>2</v>
      </c>
    </row>
    <row r="44" spans="1:10" ht="36" customHeight="1" x14ac:dyDescent="0.35">
      <c r="A44" s="5"/>
      <c r="B44" s="6">
        <v>43</v>
      </c>
      <c r="C44" s="55" t="s">
        <v>265</v>
      </c>
      <c r="D44" s="54" t="str">
        <f>IF(OR(E44="",E44="(chagua uchaguzi)"),"",IF(VLOOKUP(E44,DropDowns!B:D,3,0)=0,"",VLOOKUP(E44,DropDowns!B:D,3,0)))</f>
        <v/>
      </c>
      <c r="E44" s="66" t="s">
        <v>77</v>
      </c>
      <c r="F44" s="115"/>
      <c r="G44" s="43" t="s">
        <v>78</v>
      </c>
      <c r="H44" s="5"/>
      <c r="I44" s="5" t="str">
        <f t="shared" si="1"/>
        <v>No</v>
      </c>
      <c r="J44" s="8">
        <v>2</v>
      </c>
    </row>
    <row r="45" spans="1:10" ht="36" customHeight="1" x14ac:dyDescent="0.35">
      <c r="A45" s="5"/>
      <c r="B45" s="6">
        <v>44</v>
      </c>
      <c r="C45" s="55" t="s">
        <v>295</v>
      </c>
      <c r="D45" s="54" t="str">
        <f>IF(OR(E45="",E45="(chagua uchaguzi)"),"",IF(VLOOKUP(E45,DropDowns!B:D,3,0)=0,"",VLOOKUP(E45,DropDowns!B:D,3,0)))</f>
        <v/>
      </c>
      <c r="E45" s="66" t="s">
        <v>77</v>
      </c>
      <c r="F45" s="115"/>
      <c r="G45" s="43" t="s">
        <v>78</v>
      </c>
      <c r="H45" s="5"/>
      <c r="I45" s="5" t="str">
        <f t="shared" si="1"/>
        <v>No</v>
      </c>
      <c r="J45" s="8">
        <v>2</v>
      </c>
    </row>
    <row r="46" spans="1:10" ht="36" customHeight="1" x14ac:dyDescent="0.35">
      <c r="A46" s="5"/>
      <c r="B46" s="6">
        <v>45</v>
      </c>
      <c r="C46" s="99" t="s">
        <v>151</v>
      </c>
      <c r="D46" s="54" t="str">
        <f>IF(OR(E46="",E46="(chagua uchaguzi)"),"",IF(VLOOKUP(E46,DropDowns!B:D,3,0)=0,"",VLOOKUP(E46,DropDowns!B:D,3,0)))</f>
        <v/>
      </c>
      <c r="E46" s="66" t="s">
        <v>77</v>
      </c>
      <c r="F46" s="116"/>
      <c r="G46" s="96" t="s">
        <v>78</v>
      </c>
      <c r="H46" s="5"/>
      <c r="I46" s="5" t="str">
        <f t="shared" si="1"/>
        <v>No</v>
      </c>
      <c r="J46" s="8">
        <v>2</v>
      </c>
    </row>
    <row r="47" spans="1:10" x14ac:dyDescent="0.35">
      <c r="A47" s="5"/>
      <c r="B47" s="6">
        <v>46</v>
      </c>
      <c r="C47" s="56"/>
      <c r="D47" s="59" t="str">
        <f>IF(OR(E47="",E47="(select option)"),"",VLOOKUP(E47,DropDowns!C:D,2,0))</f>
        <v/>
      </c>
      <c r="E47" s="75"/>
      <c r="F47" s="117"/>
      <c r="G47" s="80"/>
      <c r="H47" s="5"/>
      <c r="I47" s="5" t="str">
        <f t="shared" si="1"/>
        <v>No</v>
      </c>
      <c r="J47" s="8">
        <v>2</v>
      </c>
    </row>
    <row r="48" spans="1:10" x14ac:dyDescent="0.35">
      <c r="A48" s="5"/>
      <c r="B48" s="6">
        <v>47</v>
      </c>
      <c r="C48" s="100"/>
      <c r="D48" s="88" t="str">
        <f>IF(OR(E48="",E48="(select option)"),"",VLOOKUP(E48,DropDowns!C:D,2,0))</f>
        <v/>
      </c>
      <c r="E48" s="76"/>
      <c r="F48" s="112"/>
      <c r="G48" s="90"/>
      <c r="H48" s="5"/>
      <c r="I48" s="5" t="str">
        <f t="shared" si="1"/>
        <v>No</v>
      </c>
      <c r="J48" s="8">
        <v>2</v>
      </c>
    </row>
    <row r="49" spans="1:10" x14ac:dyDescent="0.35">
      <c r="A49" s="5"/>
      <c r="B49" s="6">
        <v>48</v>
      </c>
      <c r="C49" s="70" t="s">
        <v>108</v>
      </c>
      <c r="D49" s="58" t="str">
        <f>IF(OR(E49="",E49="(select option)"),"",VLOOKUP(E49,DropDowns!C:D,2,0))</f>
        <v/>
      </c>
      <c r="E49" s="74"/>
      <c r="F49" s="113"/>
      <c r="G49" s="79"/>
      <c r="H49" s="5"/>
      <c r="I49" s="5" t="str">
        <f t="shared" si="1"/>
        <v>No</v>
      </c>
      <c r="J49" s="8">
        <v>2</v>
      </c>
    </row>
    <row r="50" spans="1:10" ht="37.5" customHeight="1" x14ac:dyDescent="0.35">
      <c r="A50" s="5"/>
      <c r="B50" s="6">
        <v>49</v>
      </c>
      <c r="C50" s="65" t="s">
        <v>27</v>
      </c>
      <c r="D50" s="54" t="str">
        <f>IF(OR(E50="",E50="(chagua uchaguzi)"),"",IF(VLOOKUP(E50,DropDowns!B:D,3,0)=0,"",VLOOKUP(E50,DropDowns!B:D,3,0)))</f>
        <v/>
      </c>
      <c r="E50" s="66" t="s">
        <v>77</v>
      </c>
      <c r="F50" s="114"/>
      <c r="G50" s="67" t="s">
        <v>78</v>
      </c>
      <c r="H50" s="5"/>
      <c r="I50" s="5" t="str">
        <f t="shared" si="1"/>
        <v>No</v>
      </c>
      <c r="J50" s="8">
        <v>2</v>
      </c>
    </row>
    <row r="51" spans="1:10" ht="37.5" customHeight="1" x14ac:dyDescent="0.35">
      <c r="A51" s="5"/>
      <c r="B51" s="6">
        <v>50</v>
      </c>
      <c r="C51" s="55" t="s">
        <v>28</v>
      </c>
      <c r="D51" s="54" t="str">
        <f>IF(OR(E51="",E51="(chagua uchaguzi)"),"",IF(VLOOKUP(E51,DropDowns!B:D,3,0)=0,"",VLOOKUP(E51,DropDowns!B:D,3,0)))</f>
        <v/>
      </c>
      <c r="E51" s="66" t="s">
        <v>77</v>
      </c>
      <c r="F51" s="115"/>
      <c r="G51" s="43" t="s">
        <v>78</v>
      </c>
      <c r="H51" s="5"/>
      <c r="I51" s="5" t="str">
        <f t="shared" si="1"/>
        <v>No</v>
      </c>
      <c r="J51" s="8">
        <v>2</v>
      </c>
    </row>
    <row r="52" spans="1:10" ht="37.5" customHeight="1" x14ac:dyDescent="0.35">
      <c r="A52" s="5"/>
      <c r="B52" s="6">
        <v>51</v>
      </c>
      <c r="C52" s="99" t="s">
        <v>110</v>
      </c>
      <c r="D52" s="54" t="str">
        <f>IF(OR(E52="",E52="(chagua uchaguzi)"),"",IF(VLOOKUP(E52,DropDowns!B:D,3,0)=0,"",VLOOKUP(E52,DropDowns!B:D,3,0)))</f>
        <v/>
      </c>
      <c r="E52" s="66" t="s">
        <v>77</v>
      </c>
      <c r="F52" s="116"/>
      <c r="G52" s="96" t="s">
        <v>78</v>
      </c>
      <c r="H52" s="5"/>
      <c r="I52" s="5" t="str">
        <f t="shared" si="1"/>
        <v>No</v>
      </c>
      <c r="J52" s="8">
        <v>2</v>
      </c>
    </row>
    <row r="53" spans="1:10" x14ac:dyDescent="0.35">
      <c r="A53" s="5"/>
      <c r="B53" s="6">
        <v>52</v>
      </c>
      <c r="C53" s="56"/>
      <c r="D53" s="59" t="str">
        <f>IF(OR(E53="",E53="(select option)"),"",VLOOKUP(E53,DropDowns!C:D,2,0))</f>
        <v/>
      </c>
      <c r="E53" s="75"/>
      <c r="F53" s="117"/>
      <c r="G53" s="80"/>
      <c r="H53" s="5"/>
      <c r="I53" s="5"/>
    </row>
    <row r="54" spans="1:10" ht="31.5" customHeight="1" thickBot="1" x14ac:dyDescent="0.4">
      <c r="A54" s="5"/>
      <c r="B54" s="6">
        <v>53</v>
      </c>
      <c r="C54" s="16"/>
      <c r="D54" s="5" t="str">
        <f>IF(OR(E54="",E54="(select option)"),"",VLOOKUP(E54,DropDowns!C:D,2,0))</f>
        <v/>
      </c>
      <c r="E54" s="72"/>
      <c r="F54" s="92"/>
      <c r="G54" s="44"/>
      <c r="H54" s="5"/>
      <c r="I54" s="5"/>
    </row>
    <row r="55" spans="1:10" ht="15" thickBot="1" x14ac:dyDescent="0.4">
      <c r="A55" s="5"/>
      <c r="B55" s="6">
        <v>54</v>
      </c>
      <c r="C55" s="50" t="s">
        <v>29</v>
      </c>
      <c r="D55" s="51" t="str">
        <f>IF(COUNT(D57:D82)=0,"",ROUND(SUM(D57:D82)/COUNT(D57:D82),0))</f>
        <v/>
      </c>
      <c r="E55" s="73"/>
      <c r="F55" s="111"/>
      <c r="G55" s="78" t="str">
        <f>IFERROR(ROUND(SUM(G56:G82)/COUNT(G56:G82),0),"")</f>
        <v/>
      </c>
      <c r="H55" s="5"/>
      <c r="I55" s="5"/>
    </row>
    <row r="56" spans="1:10" ht="15" customHeight="1" x14ac:dyDescent="0.35">
      <c r="A56" s="5"/>
      <c r="B56" s="6">
        <v>55</v>
      </c>
      <c r="C56" s="130"/>
      <c r="D56" s="131" t="str">
        <f>IF(OR(E56="",E56="(select option)"),"",VLOOKUP(E56,DropDowns!C:D,2,0))</f>
        <v/>
      </c>
      <c r="E56" s="140"/>
      <c r="F56" s="141"/>
      <c r="G56" s="142"/>
      <c r="H56" s="5"/>
      <c r="I56" s="5"/>
    </row>
    <row r="57" spans="1:10" x14ac:dyDescent="0.35">
      <c r="A57" s="5"/>
      <c r="B57" s="6">
        <v>56</v>
      </c>
      <c r="C57" s="70" t="s">
        <v>30</v>
      </c>
      <c r="D57" s="58" t="str">
        <f>IF(OR(E57="",E57="(select option)"),"",VLOOKUP(E57,DropDowns!C:D,2,0))</f>
        <v/>
      </c>
      <c r="E57" s="74"/>
      <c r="F57" s="113"/>
      <c r="G57" s="79"/>
      <c r="H57" s="5"/>
      <c r="I57" s="5"/>
    </row>
    <row r="58" spans="1:10" ht="40.5" customHeight="1" x14ac:dyDescent="0.35">
      <c r="A58" s="5"/>
      <c r="B58" s="6">
        <v>57</v>
      </c>
      <c r="C58" s="97" t="s">
        <v>31</v>
      </c>
      <c r="D58" s="54" t="str">
        <f>IF(OR(E58="",E58="(chagua uchaguzi)"),"",IF(VLOOKUP(E58,DropDowns!B:D,3,0)=0,"",VLOOKUP(E58,DropDowns!B:D,3,0)))</f>
        <v/>
      </c>
      <c r="E58" s="66" t="s">
        <v>77</v>
      </c>
      <c r="F58" s="114"/>
      <c r="G58" s="67" t="s">
        <v>78</v>
      </c>
      <c r="H58" s="5"/>
      <c r="I58" s="5" t="str">
        <f t="shared" ref="I58:I81" si="2">IF(OR(AND(D58&lt;3,E58&lt;&gt;"N/A" ),AND(G58&gt;1,G58&lt;&gt;"(chagua kiwango)",E58&lt;&gt;"N/A")),"Yes","No")</f>
        <v>No</v>
      </c>
      <c r="J58" s="8">
        <v>3</v>
      </c>
    </row>
    <row r="59" spans="1:10" ht="40.5" customHeight="1" x14ac:dyDescent="0.35">
      <c r="A59" s="5"/>
      <c r="B59" s="6">
        <v>58</v>
      </c>
      <c r="C59" s="53" t="s">
        <v>152</v>
      </c>
      <c r="D59" s="54" t="str">
        <f>IF(OR(E59="",E59="(chagua uchaguzi)"),"",IF(VLOOKUP(E59,DropDowns!B:D,3,0)=0,"",VLOOKUP(E59,DropDowns!B:D,3,0)))</f>
        <v/>
      </c>
      <c r="E59" s="66" t="s">
        <v>77</v>
      </c>
      <c r="F59" s="115"/>
      <c r="G59" s="67" t="s">
        <v>78</v>
      </c>
      <c r="H59" s="5"/>
      <c r="I59" s="5" t="str">
        <f t="shared" si="2"/>
        <v>No</v>
      </c>
      <c r="J59" s="8">
        <v>3</v>
      </c>
    </row>
    <row r="60" spans="1:10" ht="40.5" customHeight="1" x14ac:dyDescent="0.35">
      <c r="A60" s="5"/>
      <c r="B60" s="6">
        <v>59</v>
      </c>
      <c r="C60" s="53" t="s">
        <v>32</v>
      </c>
      <c r="D60" s="54" t="str">
        <f>IF(OR(E60="",E60="(chagua uchaguzi)"),"",IF(VLOOKUP(E60,DropDowns!B:D,3,0)=0,"",VLOOKUP(E60,DropDowns!B:D,3,0)))</f>
        <v/>
      </c>
      <c r="E60" s="66" t="s">
        <v>77</v>
      </c>
      <c r="F60" s="115"/>
      <c r="G60" s="43" t="s">
        <v>78</v>
      </c>
      <c r="H60" s="5"/>
      <c r="I60" s="5" t="str">
        <f t="shared" si="2"/>
        <v>No</v>
      </c>
      <c r="J60" s="8">
        <v>3</v>
      </c>
    </row>
    <row r="61" spans="1:10" ht="40.5" customHeight="1" x14ac:dyDescent="0.35">
      <c r="A61" s="5"/>
      <c r="B61" s="6">
        <v>60</v>
      </c>
      <c r="C61" s="53" t="s">
        <v>153</v>
      </c>
      <c r="D61" s="54" t="str">
        <f>IF(OR(E61="",E61="(chagua uchaguzi)"),"",IF(VLOOKUP(E61,DropDowns!B:D,3,0)=0,"",VLOOKUP(E61,DropDowns!B:D,3,0)))</f>
        <v/>
      </c>
      <c r="E61" s="66" t="s">
        <v>77</v>
      </c>
      <c r="F61" s="115"/>
      <c r="G61" s="43" t="s">
        <v>78</v>
      </c>
      <c r="H61" s="5"/>
      <c r="I61" s="5" t="str">
        <f t="shared" si="2"/>
        <v>No</v>
      </c>
      <c r="J61" s="8">
        <v>3</v>
      </c>
    </row>
    <row r="62" spans="1:10" ht="40.5" customHeight="1" x14ac:dyDescent="0.35">
      <c r="A62" s="5"/>
      <c r="B62" s="6">
        <v>61</v>
      </c>
      <c r="C62" s="53" t="s">
        <v>33</v>
      </c>
      <c r="D62" s="54" t="str">
        <f>IF(OR(E62="",E62="(chagua uchaguzi)"),"",IF(VLOOKUP(E62,DropDowns!B:D,3,0)=0,"",VLOOKUP(E62,DropDowns!B:D,3,0)))</f>
        <v/>
      </c>
      <c r="E62" s="66" t="s">
        <v>77</v>
      </c>
      <c r="F62" s="115"/>
      <c r="G62" s="43" t="s">
        <v>78</v>
      </c>
      <c r="H62" s="5"/>
      <c r="I62" s="5" t="str">
        <f t="shared" si="2"/>
        <v>No</v>
      </c>
      <c r="J62" s="8">
        <v>3</v>
      </c>
    </row>
    <row r="63" spans="1:10" ht="40.5" customHeight="1" x14ac:dyDescent="0.35">
      <c r="A63" s="5"/>
      <c r="B63" s="6">
        <v>62</v>
      </c>
      <c r="C63" s="53" t="s">
        <v>266</v>
      </c>
      <c r="D63" s="54" t="str">
        <f>IF(OR(E63="",E63="(chagua uchaguzi)"),"",IF(VLOOKUP(E63,DropDowns!B:D,3,0)=0,"",VLOOKUP(E63,DropDowns!B:D,3,0)))</f>
        <v/>
      </c>
      <c r="E63" s="66" t="s">
        <v>77</v>
      </c>
      <c r="F63" s="115"/>
      <c r="G63" s="67" t="s">
        <v>78</v>
      </c>
      <c r="H63" s="5"/>
      <c r="I63" s="5" t="str">
        <f t="shared" si="2"/>
        <v>No</v>
      </c>
      <c r="J63" s="8">
        <v>3</v>
      </c>
    </row>
    <row r="64" spans="1:10" ht="40.5" customHeight="1" x14ac:dyDescent="0.35">
      <c r="A64" s="5"/>
      <c r="B64" s="6">
        <v>63</v>
      </c>
      <c r="C64" s="53" t="s">
        <v>267</v>
      </c>
      <c r="D64" s="54" t="str">
        <f>IF(OR(E64="",E64="(chagua uchaguzi)"),"",IF(VLOOKUP(E64,DropDowns!B:D,3,0)=0,"",VLOOKUP(E64,DropDowns!B:D,3,0)))</f>
        <v/>
      </c>
      <c r="E64" s="66" t="s">
        <v>77</v>
      </c>
      <c r="F64" s="115"/>
      <c r="G64" s="43" t="s">
        <v>78</v>
      </c>
      <c r="H64" s="5"/>
      <c r="I64" s="5" t="str">
        <f t="shared" si="2"/>
        <v>No</v>
      </c>
      <c r="J64" s="8">
        <v>3</v>
      </c>
    </row>
    <row r="65" spans="1:10" ht="40.5" customHeight="1" x14ac:dyDescent="0.35">
      <c r="A65" s="5"/>
      <c r="B65" s="6">
        <v>64</v>
      </c>
      <c r="C65" s="55" t="s">
        <v>34</v>
      </c>
      <c r="D65" s="54" t="str">
        <f>IF(OR(E65="",E65="(chagua uchaguzi)"),"",IF(VLOOKUP(E65,DropDowns!B:D,3,0)=0,"",VLOOKUP(E65,DropDowns!B:D,3,0)))</f>
        <v/>
      </c>
      <c r="E65" s="66" t="s">
        <v>77</v>
      </c>
      <c r="F65" s="115"/>
      <c r="G65" s="67" t="s">
        <v>78</v>
      </c>
      <c r="H65" s="5"/>
      <c r="I65" s="5" t="str">
        <f t="shared" si="2"/>
        <v>No</v>
      </c>
      <c r="J65" s="8">
        <v>3</v>
      </c>
    </row>
    <row r="66" spans="1:10" ht="40.5" customHeight="1" x14ac:dyDescent="0.35">
      <c r="A66" s="5"/>
      <c r="B66" s="6">
        <v>65</v>
      </c>
      <c r="C66" s="55" t="s">
        <v>35</v>
      </c>
      <c r="D66" s="54" t="str">
        <f>IF(OR(E66="",E66="(chagua uchaguzi)"),"",IF(VLOOKUP(E66,DropDowns!B:D,3,0)=0,"",VLOOKUP(E66,DropDowns!B:D,3,0)))</f>
        <v/>
      </c>
      <c r="E66" s="66" t="s">
        <v>77</v>
      </c>
      <c r="F66" s="115"/>
      <c r="G66" s="43" t="s">
        <v>78</v>
      </c>
      <c r="H66" s="5"/>
      <c r="I66" s="5" t="str">
        <f t="shared" si="2"/>
        <v>No</v>
      </c>
      <c r="J66" s="8">
        <v>3</v>
      </c>
    </row>
    <row r="67" spans="1:10" ht="40.5" customHeight="1" x14ac:dyDescent="0.35">
      <c r="A67" s="5"/>
      <c r="B67" s="6">
        <v>66</v>
      </c>
      <c r="C67" s="55" t="s">
        <v>36</v>
      </c>
      <c r="D67" s="54" t="str">
        <f>IF(OR(E67="",E67="(chagua uchaguzi)"),"",IF(VLOOKUP(E67,DropDowns!B:D,3,0)=0,"",VLOOKUP(E67,DropDowns!B:D,3,0)))</f>
        <v/>
      </c>
      <c r="E67" s="66" t="s">
        <v>77</v>
      </c>
      <c r="F67" s="115"/>
      <c r="G67" s="67" t="s">
        <v>78</v>
      </c>
      <c r="H67" s="5"/>
      <c r="I67" s="5" t="str">
        <f t="shared" si="2"/>
        <v>No</v>
      </c>
      <c r="J67" s="8">
        <v>3</v>
      </c>
    </row>
    <row r="68" spans="1:10" ht="40.5" customHeight="1" x14ac:dyDescent="0.35">
      <c r="A68" s="5"/>
      <c r="B68" s="6">
        <v>67</v>
      </c>
      <c r="C68" s="55" t="s">
        <v>268</v>
      </c>
      <c r="D68" s="54" t="str">
        <f>IF(OR(E68="",E68="(chagua uchaguzi)"),"",IF(VLOOKUP(E68,DropDowns!B:D,3,0)=0,"",VLOOKUP(E68,DropDowns!B:D,3,0)))</f>
        <v/>
      </c>
      <c r="E68" s="66" t="s">
        <v>77</v>
      </c>
      <c r="F68" s="115"/>
      <c r="G68" s="43" t="s">
        <v>78</v>
      </c>
      <c r="H68" s="5"/>
      <c r="I68" s="5" t="str">
        <f t="shared" si="2"/>
        <v>No</v>
      </c>
      <c r="J68" s="8">
        <v>3</v>
      </c>
    </row>
    <row r="69" spans="1:10" ht="40.5" customHeight="1" x14ac:dyDescent="0.35">
      <c r="A69" s="5"/>
      <c r="B69" s="6">
        <v>68</v>
      </c>
      <c r="C69" s="55" t="s">
        <v>154</v>
      </c>
      <c r="D69" s="54" t="str">
        <f>IF(OR(E69="",E69="(chagua uchaguzi)"),"",IF(VLOOKUP(E69,DropDowns!B:D,3,0)=0,"",VLOOKUP(E69,DropDowns!B:D,3,0)))</f>
        <v/>
      </c>
      <c r="E69" s="66" t="s">
        <v>77</v>
      </c>
      <c r="F69" s="115"/>
      <c r="G69" s="43" t="s">
        <v>78</v>
      </c>
      <c r="H69" s="5"/>
      <c r="I69" s="5" t="str">
        <f t="shared" si="2"/>
        <v>No</v>
      </c>
      <c r="J69" s="8">
        <v>3</v>
      </c>
    </row>
    <row r="70" spans="1:10" ht="40.5" customHeight="1" x14ac:dyDescent="0.35">
      <c r="A70" s="5"/>
      <c r="B70" s="6">
        <v>69</v>
      </c>
      <c r="C70" s="71" t="s">
        <v>155</v>
      </c>
      <c r="D70" s="54" t="str">
        <f>IF(OR(E70="",E70="(chagua uchaguzi)"),"",IF(VLOOKUP(E70,DropDowns!B:D,3,0)=0,"",VLOOKUP(E70,DropDowns!B:D,3,0)))</f>
        <v/>
      </c>
      <c r="E70" s="66" t="s">
        <v>77</v>
      </c>
      <c r="F70" s="116"/>
      <c r="G70" s="96" t="s">
        <v>78</v>
      </c>
      <c r="H70" s="5"/>
      <c r="I70" s="5" t="str">
        <f t="shared" si="2"/>
        <v>No</v>
      </c>
      <c r="J70" s="8">
        <v>3</v>
      </c>
    </row>
    <row r="71" spans="1:10" x14ac:dyDescent="0.35">
      <c r="A71" s="5"/>
      <c r="B71" s="6">
        <v>70</v>
      </c>
      <c r="C71" s="56"/>
      <c r="D71" s="57" t="str">
        <f>IF(OR(E71="",E71="(select option)"),"",VLOOKUP(E71,DropDowns!C:D,2,0))</f>
        <v/>
      </c>
      <c r="E71" s="75"/>
      <c r="F71" s="117"/>
      <c r="G71" s="80"/>
      <c r="H71" s="5"/>
      <c r="I71" s="5" t="str">
        <f t="shared" si="2"/>
        <v>No</v>
      </c>
      <c r="J71" s="8">
        <v>3</v>
      </c>
    </row>
    <row r="72" spans="1:10" x14ac:dyDescent="0.35">
      <c r="A72" s="5"/>
      <c r="B72" s="6">
        <v>71</v>
      </c>
      <c r="C72" s="100"/>
      <c r="D72" s="88" t="str">
        <f>IF(OR(E72="",E72="(select option)"),"",VLOOKUP(E72,DropDowns!C:D,2,0))</f>
        <v/>
      </c>
      <c r="E72" s="76"/>
      <c r="F72" s="112"/>
      <c r="G72" s="90"/>
      <c r="H72" s="5"/>
      <c r="I72" s="5" t="str">
        <f t="shared" si="2"/>
        <v>No</v>
      </c>
      <c r="J72" s="8">
        <v>3</v>
      </c>
    </row>
    <row r="73" spans="1:10" x14ac:dyDescent="0.35">
      <c r="A73" s="5"/>
      <c r="B73" s="6">
        <v>72</v>
      </c>
      <c r="C73" s="70" t="s">
        <v>156</v>
      </c>
      <c r="D73" s="58" t="str">
        <f>IF(OR(E73="",E73="(select option)"),"",VLOOKUP(E73,DropDowns!C:D,2,0))</f>
        <v/>
      </c>
      <c r="E73" s="74"/>
      <c r="F73" s="113"/>
      <c r="G73" s="79"/>
      <c r="H73" s="5"/>
      <c r="I73" s="5" t="str">
        <f t="shared" si="2"/>
        <v>No</v>
      </c>
      <c r="J73" s="8">
        <v>3</v>
      </c>
    </row>
    <row r="74" spans="1:10" ht="40.5" customHeight="1" x14ac:dyDescent="0.35">
      <c r="A74" s="5"/>
      <c r="B74" s="6">
        <v>73</v>
      </c>
      <c r="C74" s="97" t="s">
        <v>157</v>
      </c>
      <c r="D74" s="54" t="str">
        <f>IF(OR(E74="",E74="(chagua uchaguzi)"),"",IF(VLOOKUP(E74,DropDowns!B:D,3,0)=0,"",VLOOKUP(E74,DropDowns!B:D,3,0)))</f>
        <v/>
      </c>
      <c r="E74" s="66" t="s">
        <v>77</v>
      </c>
      <c r="F74" s="114"/>
      <c r="G74" s="67" t="s">
        <v>78</v>
      </c>
      <c r="H74" s="5"/>
      <c r="I74" s="5" t="str">
        <f t="shared" si="2"/>
        <v>No</v>
      </c>
      <c r="J74" s="8">
        <v>3</v>
      </c>
    </row>
    <row r="75" spans="1:10" ht="40.5" customHeight="1" x14ac:dyDescent="0.35">
      <c r="A75" s="5"/>
      <c r="B75" s="6">
        <v>74</v>
      </c>
      <c r="C75" s="53" t="s">
        <v>269</v>
      </c>
      <c r="D75" s="54" t="str">
        <f>IF(OR(E75="",E75="(chagua uchaguzi)"),"",IF(VLOOKUP(E75,DropDowns!B:D,3,0)=0,"",VLOOKUP(E75,DropDowns!B:D,3,0)))</f>
        <v/>
      </c>
      <c r="E75" s="66" t="s">
        <v>77</v>
      </c>
      <c r="F75" s="115"/>
      <c r="G75" s="43" t="s">
        <v>78</v>
      </c>
      <c r="H75" s="5"/>
      <c r="I75" s="5" t="str">
        <f t="shared" si="2"/>
        <v>No</v>
      </c>
      <c r="J75" s="8">
        <v>3</v>
      </c>
    </row>
    <row r="76" spans="1:10" ht="40.5" customHeight="1" x14ac:dyDescent="0.35">
      <c r="A76" s="5"/>
      <c r="B76" s="6">
        <v>75</v>
      </c>
      <c r="C76" s="53" t="s">
        <v>270</v>
      </c>
      <c r="D76" s="54" t="str">
        <f>IF(OR(E76="",E76="(chagua uchaguzi)"),"",IF(VLOOKUP(E76,DropDowns!B:D,3,0)=0,"",VLOOKUP(E76,DropDowns!B:D,3,0)))</f>
        <v/>
      </c>
      <c r="E76" s="66" t="s">
        <v>77</v>
      </c>
      <c r="F76" s="115"/>
      <c r="G76" s="43" t="s">
        <v>78</v>
      </c>
      <c r="H76" s="5"/>
      <c r="I76" s="5" t="str">
        <f t="shared" si="2"/>
        <v>No</v>
      </c>
      <c r="J76" s="8">
        <v>3</v>
      </c>
    </row>
    <row r="77" spans="1:10" ht="40.5" customHeight="1" x14ac:dyDescent="0.35">
      <c r="A77" s="5"/>
      <c r="B77" s="6">
        <v>76</v>
      </c>
      <c r="C77" s="53" t="s">
        <v>85</v>
      </c>
      <c r="D77" s="54" t="str">
        <f>IF(OR(E77="",E77="(chagua uchaguzi)"),"",IF(VLOOKUP(E77,DropDowns!B:D,3,0)=0,"",VLOOKUP(E77,DropDowns!B:D,3,0)))</f>
        <v/>
      </c>
      <c r="E77" s="66" t="s">
        <v>77</v>
      </c>
      <c r="F77" s="115"/>
      <c r="G77" s="43" t="s">
        <v>78</v>
      </c>
      <c r="H77" s="5"/>
      <c r="I77" s="5" t="str">
        <f t="shared" si="2"/>
        <v>No</v>
      </c>
      <c r="J77" s="8">
        <v>3</v>
      </c>
    </row>
    <row r="78" spans="1:10" ht="40.5" customHeight="1" x14ac:dyDescent="0.35">
      <c r="A78" s="5"/>
      <c r="B78" s="6">
        <v>77</v>
      </c>
      <c r="C78" s="53" t="s">
        <v>37</v>
      </c>
      <c r="D78" s="54" t="str">
        <f>IF(OR(E78="",E78="(chagua uchaguzi)"),"",IF(VLOOKUP(E78,DropDowns!B:D,3,0)=0,"",VLOOKUP(E78,DropDowns!B:D,3,0)))</f>
        <v/>
      </c>
      <c r="E78" s="66" t="s">
        <v>77</v>
      </c>
      <c r="F78" s="115"/>
      <c r="G78" s="67" t="s">
        <v>78</v>
      </c>
      <c r="H78" s="5"/>
      <c r="I78" s="5" t="str">
        <f t="shared" si="2"/>
        <v>No</v>
      </c>
      <c r="J78" s="8">
        <v>3</v>
      </c>
    </row>
    <row r="79" spans="1:10" ht="40.5" customHeight="1" x14ac:dyDescent="0.35">
      <c r="A79" s="5"/>
      <c r="B79" s="6">
        <v>78</v>
      </c>
      <c r="C79" s="53" t="s">
        <v>38</v>
      </c>
      <c r="D79" s="54" t="str">
        <f>IF(OR(E79="",E79="(chagua uchaguzi)"),"",IF(VLOOKUP(E79,DropDowns!B:D,3,0)=0,"",VLOOKUP(E79,DropDowns!B:D,3,0)))</f>
        <v/>
      </c>
      <c r="E79" s="66" t="s">
        <v>77</v>
      </c>
      <c r="F79" s="115"/>
      <c r="G79" s="43" t="s">
        <v>78</v>
      </c>
      <c r="H79" s="5"/>
      <c r="I79" s="5" t="str">
        <f t="shared" si="2"/>
        <v>No</v>
      </c>
      <c r="J79" s="8">
        <v>3</v>
      </c>
    </row>
    <row r="80" spans="1:10" ht="40.5" customHeight="1" x14ac:dyDescent="0.35">
      <c r="A80" s="5"/>
      <c r="B80" s="6">
        <v>79</v>
      </c>
      <c r="C80" s="53" t="s">
        <v>158</v>
      </c>
      <c r="D80" s="54" t="str">
        <f>IF(OR(E80="",E80="(chagua uchaguzi)"),"",IF(VLOOKUP(E80,DropDowns!B:D,3,0)=0,"",VLOOKUP(E80,DropDowns!B:D,3,0)))</f>
        <v/>
      </c>
      <c r="E80" s="66" t="s">
        <v>77</v>
      </c>
      <c r="F80" s="115"/>
      <c r="G80" s="43" t="s">
        <v>78</v>
      </c>
      <c r="H80" s="5"/>
      <c r="I80" s="5" t="str">
        <f t="shared" si="2"/>
        <v>No</v>
      </c>
      <c r="J80" s="8">
        <v>3</v>
      </c>
    </row>
    <row r="81" spans="1:10" ht="40.5" customHeight="1" x14ac:dyDescent="0.35">
      <c r="A81" s="5"/>
      <c r="B81" s="6">
        <v>80</v>
      </c>
      <c r="C81" s="71" t="s">
        <v>39</v>
      </c>
      <c r="D81" s="54" t="str">
        <f>IF(OR(E81="",E81="(chagua uchaguzi)"),"",IF(VLOOKUP(E81,DropDowns!B:D,3,0)=0,"",VLOOKUP(E81,DropDowns!B:D,3,0)))</f>
        <v/>
      </c>
      <c r="E81" s="66" t="s">
        <v>77</v>
      </c>
      <c r="F81" s="116"/>
      <c r="G81" s="96" t="s">
        <v>78</v>
      </c>
      <c r="H81" s="5"/>
      <c r="I81" s="5" t="str">
        <f t="shared" si="2"/>
        <v>No</v>
      </c>
      <c r="J81" s="8">
        <v>3</v>
      </c>
    </row>
    <row r="82" spans="1:10" x14ac:dyDescent="0.35">
      <c r="A82" s="5"/>
      <c r="B82" s="6">
        <v>81</v>
      </c>
      <c r="C82" s="56"/>
      <c r="D82" s="59"/>
      <c r="E82" s="75"/>
      <c r="F82" s="117"/>
      <c r="G82" s="80"/>
      <c r="H82" s="5"/>
      <c r="I82" s="5"/>
    </row>
    <row r="83" spans="1:10" ht="27" customHeight="1" thickBot="1" x14ac:dyDescent="0.4">
      <c r="A83" s="5"/>
      <c r="B83" s="6">
        <v>82</v>
      </c>
      <c r="C83" s="16"/>
      <c r="D83" s="5" t="str">
        <f>IF(OR(E83="",E83="(select option)"),"",VLOOKUP(E83,DropDowns!C:D,2,0))</f>
        <v/>
      </c>
      <c r="E83" s="72"/>
      <c r="F83" s="92"/>
      <c r="G83" s="44"/>
      <c r="H83" s="5"/>
      <c r="I83" s="5"/>
    </row>
    <row r="84" spans="1:10" ht="15" thickBot="1" x14ac:dyDescent="0.4">
      <c r="A84" s="5"/>
      <c r="B84" s="6">
        <v>83</v>
      </c>
      <c r="C84" s="50" t="s">
        <v>190</v>
      </c>
      <c r="D84" s="51" t="str">
        <f>IF(COUNT(D86:D95)=0,"",ROUND(SUM(D86:D95)/COUNT(D86:D95),0))</f>
        <v/>
      </c>
      <c r="E84" s="73"/>
      <c r="F84" s="111"/>
      <c r="G84" s="78" t="str">
        <f>IFERROR(ROUND(SUM(G85:G95)/COUNT(G85:G95),0),"")</f>
        <v/>
      </c>
      <c r="H84" s="5"/>
      <c r="I84" s="5"/>
    </row>
    <row r="85" spans="1:10" ht="15" customHeight="1" x14ac:dyDescent="0.35">
      <c r="A85" s="5"/>
      <c r="B85" s="6">
        <v>84</v>
      </c>
      <c r="C85" s="130"/>
      <c r="D85" s="131" t="str">
        <f>IF(OR(E85="",E85="(select option)"),"",VLOOKUP(E85,DropDowns!C:D,2,0))</f>
        <v/>
      </c>
      <c r="E85" s="140"/>
      <c r="F85" s="141"/>
      <c r="G85" s="142"/>
      <c r="H85" s="5"/>
      <c r="I85" s="5"/>
    </row>
    <row r="86" spans="1:10" x14ac:dyDescent="0.35">
      <c r="A86" s="5"/>
      <c r="B86" s="6">
        <v>85</v>
      </c>
      <c r="C86" s="70" t="s">
        <v>191</v>
      </c>
      <c r="D86" s="52" t="str">
        <f>IF(OR(E86="",E86="(select option)"),"",VLOOKUP(E86,DropDowns!C:D,2,0))</f>
        <v/>
      </c>
      <c r="E86" s="74"/>
      <c r="F86" s="113"/>
      <c r="G86" s="79"/>
      <c r="H86" s="5"/>
      <c r="I86" s="5"/>
    </row>
    <row r="87" spans="1:10" ht="74.25" customHeight="1" x14ac:dyDescent="0.35">
      <c r="A87" s="5"/>
      <c r="B87" s="6">
        <v>86</v>
      </c>
      <c r="C87" s="65" t="s">
        <v>271</v>
      </c>
      <c r="D87" s="54" t="str">
        <f>IF(OR(E87="",E87="(chagua uchaguzi)"),"",IF(VLOOKUP(E87,DropDowns!B:D,3,0)=0,"",VLOOKUP(E87,DropDowns!B:D,3,0)))</f>
        <v/>
      </c>
      <c r="E87" s="66" t="s">
        <v>77</v>
      </c>
      <c r="F87" s="114"/>
      <c r="G87" s="67" t="s">
        <v>78</v>
      </c>
      <c r="H87" s="5"/>
      <c r="I87" s="5" t="str">
        <f t="shared" ref="I87:I94" si="3">IF(OR(AND(D87&lt;3,E87&lt;&gt;"N/A" ),AND(G87&gt;1,G87&lt;&gt;"(chagua kiwango)",E87&lt;&gt;"N/A")),"Yes","No")</f>
        <v>No</v>
      </c>
      <c r="J87" s="7">
        <v>4</v>
      </c>
    </row>
    <row r="88" spans="1:10" ht="59.25" customHeight="1" x14ac:dyDescent="0.35">
      <c r="A88" s="5"/>
      <c r="B88" s="6">
        <v>87</v>
      </c>
      <c r="C88" s="53" t="s">
        <v>86</v>
      </c>
      <c r="D88" s="54" t="str">
        <f>IF(OR(E88="",E88="(chagua uchaguzi)"),"",IF(VLOOKUP(E88,DropDowns!B:D,3,0)=0,"",VLOOKUP(E88,DropDowns!B:D,3,0)))</f>
        <v/>
      </c>
      <c r="E88" s="66" t="s">
        <v>77</v>
      </c>
      <c r="F88" s="115"/>
      <c r="G88" s="43" t="s">
        <v>78</v>
      </c>
      <c r="H88" s="5"/>
      <c r="I88" s="5" t="str">
        <f t="shared" si="3"/>
        <v>No</v>
      </c>
      <c r="J88" s="7">
        <v>4</v>
      </c>
    </row>
    <row r="89" spans="1:10" ht="59.25" customHeight="1" x14ac:dyDescent="0.35">
      <c r="A89" s="5"/>
      <c r="B89" s="6">
        <v>88</v>
      </c>
      <c r="C89" s="55" t="s">
        <v>159</v>
      </c>
      <c r="D89" s="54" t="str">
        <f>IF(OR(E89="",E89="(chagua uchaguzi)"),"",IF(VLOOKUP(E89,DropDowns!B:D,3,0)=0,"",VLOOKUP(E89,DropDowns!B:D,3,0)))</f>
        <v/>
      </c>
      <c r="E89" s="66" t="s">
        <v>77</v>
      </c>
      <c r="F89" s="115"/>
      <c r="G89" s="43" t="s">
        <v>78</v>
      </c>
      <c r="H89" s="5"/>
      <c r="I89" s="5" t="str">
        <f t="shared" si="3"/>
        <v>No</v>
      </c>
      <c r="J89" s="7">
        <v>4</v>
      </c>
    </row>
    <row r="90" spans="1:10" ht="59.25" customHeight="1" x14ac:dyDescent="0.35">
      <c r="A90" s="5"/>
      <c r="B90" s="6">
        <v>89</v>
      </c>
      <c r="C90" s="55" t="s">
        <v>272</v>
      </c>
      <c r="D90" s="54" t="str">
        <f>IF(OR(E90="",E90="(chagua uchaguzi)"),"",IF(VLOOKUP(E90,DropDowns!B:D,3,0)=0,"",VLOOKUP(E90,DropDowns!B:D,3,0)))</f>
        <v/>
      </c>
      <c r="E90" s="66" t="s">
        <v>77</v>
      </c>
      <c r="F90" s="115"/>
      <c r="G90" s="43" t="s">
        <v>78</v>
      </c>
      <c r="H90" s="5"/>
      <c r="I90" s="5" t="str">
        <f t="shared" si="3"/>
        <v>No</v>
      </c>
      <c r="J90" s="7">
        <v>4</v>
      </c>
    </row>
    <row r="91" spans="1:10" ht="59.25" customHeight="1" x14ac:dyDescent="0.35">
      <c r="A91" s="5"/>
      <c r="B91" s="6">
        <v>90</v>
      </c>
      <c r="C91" s="55" t="s">
        <v>40</v>
      </c>
      <c r="D91" s="54" t="str">
        <f>IF(OR(E91="",E91="(chagua uchaguzi)"),"",IF(VLOOKUP(E91,DropDowns!B:D,3,0)=0,"",VLOOKUP(E91,DropDowns!B:D,3,0)))</f>
        <v/>
      </c>
      <c r="E91" s="66" t="s">
        <v>77</v>
      </c>
      <c r="F91" s="115"/>
      <c r="G91" s="43" t="s">
        <v>78</v>
      </c>
      <c r="H91" s="5"/>
      <c r="I91" s="5" t="str">
        <f t="shared" si="3"/>
        <v>No</v>
      </c>
      <c r="J91" s="7">
        <v>4</v>
      </c>
    </row>
    <row r="92" spans="1:10" ht="59.25" customHeight="1" x14ac:dyDescent="0.35">
      <c r="A92" s="5"/>
      <c r="B92" s="6">
        <v>91</v>
      </c>
      <c r="C92" s="55" t="s">
        <v>41</v>
      </c>
      <c r="D92" s="54" t="str">
        <f>IF(OR(E92="",E92="(chagua uchaguzi)"),"",IF(VLOOKUP(E92,DropDowns!B:D,3,0)=0,"",VLOOKUP(E92,DropDowns!B:D,3,0)))</f>
        <v/>
      </c>
      <c r="E92" s="66" t="s">
        <v>77</v>
      </c>
      <c r="F92" s="115"/>
      <c r="G92" s="43" t="s">
        <v>78</v>
      </c>
      <c r="H92" s="5"/>
      <c r="I92" s="5" t="str">
        <f t="shared" si="3"/>
        <v>No</v>
      </c>
      <c r="J92" s="7">
        <v>4</v>
      </c>
    </row>
    <row r="93" spans="1:10" ht="59.25" customHeight="1" x14ac:dyDescent="0.35">
      <c r="A93" s="5"/>
      <c r="B93" s="6">
        <v>92</v>
      </c>
      <c r="C93" s="55" t="s">
        <v>42</v>
      </c>
      <c r="D93" s="54" t="str">
        <f>IF(OR(E93="",E93="(chagua uchaguzi)"),"",IF(VLOOKUP(E93,DropDowns!B:D,3,0)=0,"",VLOOKUP(E93,DropDowns!B:D,3,0)))</f>
        <v/>
      </c>
      <c r="E93" s="66" t="s">
        <v>77</v>
      </c>
      <c r="F93" s="115"/>
      <c r="G93" s="43" t="s">
        <v>78</v>
      </c>
      <c r="H93" s="5"/>
      <c r="I93" s="5" t="str">
        <f t="shared" si="3"/>
        <v>No</v>
      </c>
      <c r="J93" s="7">
        <v>4</v>
      </c>
    </row>
    <row r="94" spans="1:10" ht="59.25" customHeight="1" x14ac:dyDescent="0.35">
      <c r="A94" s="5"/>
      <c r="B94" s="6">
        <v>93</v>
      </c>
      <c r="C94" s="71" t="s">
        <v>273</v>
      </c>
      <c r="D94" s="54" t="str">
        <f>IF(OR(E94="",E94="(chagua uchaguzi)"),"",IF(VLOOKUP(E94,DropDowns!B:D,3,0)=0,"",VLOOKUP(E94,DropDowns!B:D,3,0)))</f>
        <v/>
      </c>
      <c r="E94" s="66" t="s">
        <v>77</v>
      </c>
      <c r="F94" s="116"/>
      <c r="G94" s="43" t="s">
        <v>78</v>
      </c>
      <c r="H94" s="5"/>
      <c r="I94" s="5" t="str">
        <f t="shared" si="3"/>
        <v>No</v>
      </c>
      <c r="J94" s="7">
        <v>4</v>
      </c>
    </row>
    <row r="95" spans="1:10" x14ac:dyDescent="0.35">
      <c r="A95" s="5"/>
      <c r="B95" s="6">
        <v>94</v>
      </c>
      <c r="C95" s="56"/>
      <c r="D95" s="57" t="str">
        <f>IF(OR(E95="",E95="(select option)"),"",VLOOKUP(E95,DropDowns!C:D,2,0))</f>
        <v/>
      </c>
      <c r="E95" s="75"/>
      <c r="F95" s="117"/>
      <c r="G95" s="80"/>
      <c r="H95" s="5"/>
      <c r="I95" s="5"/>
    </row>
    <row r="96" spans="1:10" ht="31.5" customHeight="1" thickBot="1" x14ac:dyDescent="0.4">
      <c r="A96" s="5"/>
      <c r="B96" s="6">
        <v>95</v>
      </c>
      <c r="C96" s="16"/>
      <c r="D96" s="5" t="str">
        <f>IF(OR(E96="",E96="(select option)"),"",VLOOKUP(E96,DropDowns!C:D,2,0))</f>
        <v/>
      </c>
      <c r="E96" s="72"/>
      <c r="F96" s="92"/>
      <c r="G96" s="44"/>
      <c r="H96" s="5"/>
      <c r="I96" s="5"/>
    </row>
    <row r="97" spans="1:10" ht="15" thickBot="1" x14ac:dyDescent="0.4">
      <c r="A97" s="5"/>
      <c r="B97" s="6">
        <v>96</v>
      </c>
      <c r="C97" s="50" t="s">
        <v>89</v>
      </c>
      <c r="D97" s="51" t="str">
        <f>IF(COUNT(D100:D118)=0,"",ROUND(SUM(D100:D118)/COUNT(D100:D118),0))</f>
        <v/>
      </c>
      <c r="E97" s="73"/>
      <c r="F97" s="111"/>
      <c r="G97" s="78" t="str">
        <f>IFERROR(ROUND(SUM(G98:G118)/COUNT(G98:G118),0),"")</f>
        <v/>
      </c>
      <c r="H97" s="5"/>
      <c r="I97" s="5"/>
    </row>
    <row r="98" spans="1:10" ht="15" customHeight="1" x14ac:dyDescent="0.35">
      <c r="A98" s="5"/>
      <c r="B98" s="6">
        <v>97</v>
      </c>
      <c r="C98" s="130"/>
      <c r="D98" s="131" t="str">
        <f>IF(OR(E98="",E98="(select option)"),"",VLOOKUP(E98,DropDowns!C:D,2,0))</f>
        <v/>
      </c>
      <c r="E98" s="140"/>
      <c r="F98" s="141"/>
      <c r="G98" s="142"/>
      <c r="H98" s="5"/>
      <c r="I98" s="5"/>
    </row>
    <row r="99" spans="1:10" ht="15" customHeight="1" x14ac:dyDescent="0.35">
      <c r="A99" s="5"/>
      <c r="B99" s="6">
        <v>98</v>
      </c>
      <c r="C99" s="70" t="s">
        <v>43</v>
      </c>
      <c r="D99" s="68"/>
      <c r="E99" s="76"/>
      <c r="F99" s="112"/>
      <c r="G99" s="90"/>
      <c r="H99" s="5"/>
      <c r="I99" s="5"/>
    </row>
    <row r="100" spans="1:10" ht="49.5" customHeight="1" x14ac:dyDescent="0.35">
      <c r="A100" s="5"/>
      <c r="B100" s="6">
        <v>99</v>
      </c>
      <c r="C100" s="65" t="s">
        <v>44</v>
      </c>
      <c r="D100" s="54" t="str">
        <f>IF(OR(E100="",E100="(chagua uchaguzi)"),"",IF(VLOOKUP(E100,DropDowns!B:D,3,0)=0,"",VLOOKUP(E100,DropDowns!B:D,3,0)))</f>
        <v/>
      </c>
      <c r="E100" s="66" t="s">
        <v>77</v>
      </c>
      <c r="F100" s="114"/>
      <c r="G100" s="67" t="s">
        <v>78</v>
      </c>
      <c r="H100" s="5"/>
      <c r="I100" s="5" t="str">
        <f t="shared" ref="I100:I117" si="4">IF(OR(AND(D100&lt;3,E100&lt;&gt;"N/A" ),AND(G100&gt;1,G100&lt;&gt;"(chagua kiwango)",E100&lt;&gt;"N/A")),"Yes","No")</f>
        <v>No</v>
      </c>
      <c r="J100" s="8">
        <v>5</v>
      </c>
    </row>
    <row r="101" spans="1:10" ht="49.5" customHeight="1" x14ac:dyDescent="0.35">
      <c r="A101" s="5"/>
      <c r="B101" s="6">
        <v>100</v>
      </c>
      <c r="C101" s="55" t="s">
        <v>45</v>
      </c>
      <c r="D101" s="54" t="str">
        <f>IF(OR(E101="",E101="(chagua uchaguzi)"),"",IF(VLOOKUP(E101,DropDowns!B:D,3,0)=0,"",VLOOKUP(E101,DropDowns!B:D,3,0)))</f>
        <v/>
      </c>
      <c r="E101" s="66" t="s">
        <v>77</v>
      </c>
      <c r="F101" s="115"/>
      <c r="G101" s="67" t="s">
        <v>78</v>
      </c>
      <c r="H101" s="5"/>
      <c r="I101" s="5" t="str">
        <f t="shared" si="4"/>
        <v>No</v>
      </c>
      <c r="J101" s="8">
        <v>5</v>
      </c>
    </row>
    <row r="102" spans="1:10" ht="49.5" customHeight="1" x14ac:dyDescent="0.35">
      <c r="A102" s="5"/>
      <c r="B102" s="6">
        <v>101</v>
      </c>
      <c r="C102" s="55" t="s">
        <v>274</v>
      </c>
      <c r="D102" s="54" t="str">
        <f>IF(OR(E102="",E102="(chagua uchaguzi)"),"",IF(VLOOKUP(E102,DropDowns!B:D,3,0)=0,"",VLOOKUP(E102,DropDowns!B:D,3,0)))</f>
        <v/>
      </c>
      <c r="E102" s="66" t="s">
        <v>77</v>
      </c>
      <c r="F102" s="115"/>
      <c r="G102" s="43" t="s">
        <v>78</v>
      </c>
      <c r="H102" s="5"/>
      <c r="I102" s="5" t="str">
        <f t="shared" si="4"/>
        <v>No</v>
      </c>
      <c r="J102" s="8">
        <v>5</v>
      </c>
    </row>
    <row r="103" spans="1:10" ht="49.5" customHeight="1" x14ac:dyDescent="0.35">
      <c r="A103" s="5"/>
      <c r="B103" s="6">
        <v>102</v>
      </c>
      <c r="C103" s="55" t="s">
        <v>170</v>
      </c>
      <c r="D103" s="54" t="str">
        <f>IF(OR(E103="",E103="(chagua uchaguzi)"),"",IF(VLOOKUP(E103,DropDowns!B:D,3,0)=0,"",VLOOKUP(E103,DropDowns!B:D,3,0)))</f>
        <v/>
      </c>
      <c r="E103" s="66" t="s">
        <v>77</v>
      </c>
      <c r="F103" s="115"/>
      <c r="G103" s="67" t="s">
        <v>78</v>
      </c>
      <c r="H103" s="5"/>
      <c r="I103" s="5" t="str">
        <f t="shared" si="4"/>
        <v>No</v>
      </c>
      <c r="J103" s="8">
        <v>5</v>
      </c>
    </row>
    <row r="104" spans="1:10" ht="49.5" customHeight="1" x14ac:dyDescent="0.35">
      <c r="A104" s="5"/>
      <c r="B104" s="6">
        <v>103</v>
      </c>
      <c r="C104" s="55" t="s">
        <v>46</v>
      </c>
      <c r="D104" s="54" t="str">
        <f>IF(OR(E104="",E104="(chagua uchaguzi)"),"",IF(VLOOKUP(E104,DropDowns!B:D,3,0)=0,"",VLOOKUP(E104,DropDowns!B:D,3,0)))</f>
        <v/>
      </c>
      <c r="E104" s="66" t="s">
        <v>77</v>
      </c>
      <c r="F104" s="115"/>
      <c r="G104" s="43" t="s">
        <v>78</v>
      </c>
      <c r="H104" s="5"/>
      <c r="I104" s="5" t="str">
        <f t="shared" si="4"/>
        <v>No</v>
      </c>
      <c r="J104" s="8">
        <v>5</v>
      </c>
    </row>
    <row r="105" spans="1:10" ht="49.5" customHeight="1" x14ac:dyDescent="0.35">
      <c r="A105" s="5"/>
      <c r="B105" s="6">
        <v>104</v>
      </c>
      <c r="C105" s="55" t="s">
        <v>171</v>
      </c>
      <c r="D105" s="54" t="str">
        <f>IF(OR(E105="",E105="(chagua uchaguzi)"),"",IF(VLOOKUP(E105,DropDowns!B:D,3,0)=0,"",VLOOKUP(E105,DropDowns!B:D,3,0)))</f>
        <v/>
      </c>
      <c r="E105" s="66" t="s">
        <v>77</v>
      </c>
      <c r="F105" s="115"/>
      <c r="G105" s="67" t="s">
        <v>78</v>
      </c>
      <c r="H105" s="5"/>
      <c r="I105" s="5" t="str">
        <f t="shared" si="4"/>
        <v>No</v>
      </c>
      <c r="J105" s="8">
        <v>5</v>
      </c>
    </row>
    <row r="106" spans="1:10" ht="49.5" customHeight="1" x14ac:dyDescent="0.35">
      <c r="A106" s="5"/>
      <c r="B106" s="6">
        <v>105</v>
      </c>
      <c r="C106" s="55" t="s">
        <v>47</v>
      </c>
      <c r="D106" s="54" t="str">
        <f>IF(OR(E106="",E106="(chagua uchaguzi)"),"",IF(VLOOKUP(E106,DropDowns!B:D,3,0)=0,"",VLOOKUP(E106,DropDowns!B:D,3,0)))</f>
        <v/>
      </c>
      <c r="E106" s="66" t="s">
        <v>77</v>
      </c>
      <c r="F106" s="115"/>
      <c r="G106" s="43" t="s">
        <v>78</v>
      </c>
      <c r="H106" s="5"/>
      <c r="I106" s="5" t="str">
        <f t="shared" si="4"/>
        <v>No</v>
      </c>
      <c r="J106" s="8">
        <v>5</v>
      </c>
    </row>
    <row r="107" spans="1:10" ht="49.5" customHeight="1" x14ac:dyDescent="0.35">
      <c r="A107" s="5"/>
      <c r="B107" s="6">
        <v>106</v>
      </c>
      <c r="C107" s="55" t="s">
        <v>48</v>
      </c>
      <c r="D107" s="54" t="str">
        <f>IF(OR(E107="",E107="(chagua uchaguzi)"),"",IF(VLOOKUP(E107,DropDowns!B:D,3,0)=0,"",VLOOKUP(E107,DropDowns!B:D,3,0)))</f>
        <v/>
      </c>
      <c r="E107" s="66" t="s">
        <v>77</v>
      </c>
      <c r="F107" s="115"/>
      <c r="G107" s="67" t="s">
        <v>78</v>
      </c>
      <c r="H107" s="5"/>
      <c r="I107" s="5" t="str">
        <f t="shared" si="4"/>
        <v>No</v>
      </c>
      <c r="J107" s="8">
        <v>5</v>
      </c>
    </row>
    <row r="108" spans="1:10" ht="49.5" customHeight="1" x14ac:dyDescent="0.35">
      <c r="A108" s="5"/>
      <c r="B108" s="6">
        <v>107</v>
      </c>
      <c r="C108" s="55" t="s">
        <v>49</v>
      </c>
      <c r="D108" s="54" t="str">
        <f>IF(OR(E108="",E108="(chagua uchaguzi)"),"",IF(VLOOKUP(E108,DropDowns!B:D,3,0)=0,"",VLOOKUP(E108,DropDowns!B:D,3,0)))</f>
        <v/>
      </c>
      <c r="E108" s="66" t="s">
        <v>77</v>
      </c>
      <c r="F108" s="115"/>
      <c r="G108" s="43" t="s">
        <v>78</v>
      </c>
      <c r="H108" s="5"/>
      <c r="I108" s="5" t="str">
        <f t="shared" si="4"/>
        <v>No</v>
      </c>
      <c r="J108" s="8">
        <v>5</v>
      </c>
    </row>
    <row r="109" spans="1:10" ht="49.5" customHeight="1" x14ac:dyDescent="0.35">
      <c r="A109" s="5"/>
      <c r="B109" s="6">
        <v>108</v>
      </c>
      <c r="C109" s="55" t="s">
        <v>50</v>
      </c>
      <c r="D109" s="54" t="str">
        <f>IF(OR(E109="",E109="(chagua uchaguzi)"),"",IF(VLOOKUP(E109,DropDowns!B:D,3,0)=0,"",VLOOKUP(E109,DropDowns!B:D,3,0)))</f>
        <v/>
      </c>
      <c r="E109" s="66" t="s">
        <v>77</v>
      </c>
      <c r="F109" s="115"/>
      <c r="G109" s="43" t="s">
        <v>78</v>
      </c>
      <c r="H109" s="5"/>
      <c r="I109" s="5" t="str">
        <f t="shared" si="4"/>
        <v>No</v>
      </c>
      <c r="J109" s="8">
        <v>5</v>
      </c>
    </row>
    <row r="110" spans="1:10" ht="49.5" customHeight="1" x14ac:dyDescent="0.35">
      <c r="A110" s="5"/>
      <c r="B110" s="6">
        <v>109</v>
      </c>
      <c r="C110" s="55" t="s">
        <v>275</v>
      </c>
      <c r="D110" s="54" t="str">
        <f>IF(OR(E110="",E110="(chagua uchaguzi)"),"",IF(VLOOKUP(E110,DropDowns!B:D,3,0)=0,"",VLOOKUP(E110,DropDowns!B:D,3,0)))</f>
        <v/>
      </c>
      <c r="E110" s="66" t="s">
        <v>77</v>
      </c>
      <c r="F110" s="115"/>
      <c r="G110" s="43" t="s">
        <v>78</v>
      </c>
      <c r="H110" s="5"/>
      <c r="I110" s="5" t="str">
        <f t="shared" si="4"/>
        <v>No</v>
      </c>
      <c r="J110" s="8">
        <v>5</v>
      </c>
    </row>
    <row r="111" spans="1:10" ht="49.5" customHeight="1" x14ac:dyDescent="0.35">
      <c r="A111" s="5"/>
      <c r="B111" s="6">
        <v>110</v>
      </c>
      <c r="C111" s="55" t="s">
        <v>51</v>
      </c>
      <c r="D111" s="54" t="str">
        <f>IF(OR(E111="",E111="(chagua uchaguzi)"),"",IF(VLOOKUP(E111,DropDowns!B:D,3,0)=0,"",VLOOKUP(E111,DropDowns!B:D,3,0)))</f>
        <v/>
      </c>
      <c r="E111" s="66" t="s">
        <v>77</v>
      </c>
      <c r="F111" s="115"/>
      <c r="G111" s="43" t="s">
        <v>78</v>
      </c>
      <c r="H111" s="5"/>
      <c r="I111" s="5" t="str">
        <f t="shared" si="4"/>
        <v>No</v>
      </c>
      <c r="J111" s="8">
        <v>5</v>
      </c>
    </row>
    <row r="112" spans="1:10" ht="49.5" customHeight="1" x14ac:dyDescent="0.35">
      <c r="A112" s="5"/>
      <c r="B112" s="6">
        <v>111</v>
      </c>
      <c r="C112" s="55" t="s">
        <v>172</v>
      </c>
      <c r="D112" s="54" t="str">
        <f>IF(OR(E112="",E112="(chagua uchaguzi)"),"",IF(VLOOKUP(E112,DropDowns!B:D,3,0)=0,"",VLOOKUP(E112,DropDowns!B:D,3,0)))</f>
        <v/>
      </c>
      <c r="E112" s="66" t="s">
        <v>77</v>
      </c>
      <c r="F112" s="115"/>
      <c r="G112" s="67" t="s">
        <v>78</v>
      </c>
      <c r="H112" s="5"/>
      <c r="I112" s="5" t="str">
        <f t="shared" si="4"/>
        <v>No</v>
      </c>
      <c r="J112" s="8">
        <v>5</v>
      </c>
    </row>
    <row r="113" spans="1:10" ht="49.5" customHeight="1" x14ac:dyDescent="0.35">
      <c r="A113" s="5"/>
      <c r="B113" s="6">
        <v>112</v>
      </c>
      <c r="C113" s="55" t="s">
        <v>276</v>
      </c>
      <c r="D113" s="54" t="str">
        <f>IF(OR(E113="",E113="(chagua uchaguzi)"),"",IF(VLOOKUP(E113,DropDowns!B:D,3,0)=0,"",VLOOKUP(E113,DropDowns!B:D,3,0)))</f>
        <v/>
      </c>
      <c r="E113" s="66" t="s">
        <v>77</v>
      </c>
      <c r="F113" s="115"/>
      <c r="G113" s="43" t="s">
        <v>78</v>
      </c>
      <c r="H113" s="5"/>
      <c r="I113" s="5" t="str">
        <f t="shared" si="4"/>
        <v>No</v>
      </c>
      <c r="J113" s="8">
        <v>5</v>
      </c>
    </row>
    <row r="114" spans="1:10" ht="49.5" customHeight="1" x14ac:dyDescent="0.35">
      <c r="A114" s="5"/>
      <c r="B114" s="6">
        <v>113</v>
      </c>
      <c r="C114" s="55" t="s">
        <v>52</v>
      </c>
      <c r="D114" s="54" t="str">
        <f>IF(OR(E114="",E114="(chagua uchaguzi)"),"",IF(VLOOKUP(E114,DropDowns!B:D,3,0)=0,"",VLOOKUP(E114,DropDowns!B:D,3,0)))</f>
        <v/>
      </c>
      <c r="E114" s="66" t="s">
        <v>77</v>
      </c>
      <c r="F114" s="115"/>
      <c r="G114" s="43" t="s">
        <v>78</v>
      </c>
      <c r="H114" s="5"/>
      <c r="I114" s="5" t="str">
        <f t="shared" si="4"/>
        <v>No</v>
      </c>
      <c r="J114" s="8">
        <v>5</v>
      </c>
    </row>
    <row r="115" spans="1:10" ht="49.5" customHeight="1" x14ac:dyDescent="0.35">
      <c r="A115" s="5"/>
      <c r="B115" s="6">
        <v>114</v>
      </c>
      <c r="C115" s="55" t="s">
        <v>277</v>
      </c>
      <c r="D115" s="54" t="str">
        <f>IF(OR(E115="",E115="(chagua uchaguzi)"),"",IF(VLOOKUP(E115,DropDowns!B:D,3,0)=0,"",VLOOKUP(E115,DropDowns!B:D,3,0)))</f>
        <v/>
      </c>
      <c r="E115" s="66" t="s">
        <v>77</v>
      </c>
      <c r="F115" s="115"/>
      <c r="G115" s="43" t="s">
        <v>78</v>
      </c>
      <c r="H115" s="5"/>
      <c r="I115" s="5" t="str">
        <f t="shared" si="4"/>
        <v>No</v>
      </c>
      <c r="J115" s="8">
        <v>5</v>
      </c>
    </row>
    <row r="116" spans="1:10" ht="49.5" customHeight="1" x14ac:dyDescent="0.35">
      <c r="A116" s="5"/>
      <c r="B116" s="6">
        <v>115</v>
      </c>
      <c r="C116" s="55" t="s">
        <v>278</v>
      </c>
      <c r="D116" s="54" t="str">
        <f>IF(OR(E116="",E116="(chagua uchaguzi)"),"",IF(VLOOKUP(E116,DropDowns!B:D,3,0)=0,"",VLOOKUP(E116,DropDowns!B:D,3,0)))</f>
        <v/>
      </c>
      <c r="E116" s="66" t="s">
        <v>77</v>
      </c>
      <c r="F116" s="115"/>
      <c r="G116" s="43" t="s">
        <v>78</v>
      </c>
      <c r="H116" s="5"/>
      <c r="I116" s="5" t="str">
        <f t="shared" si="4"/>
        <v>No</v>
      </c>
      <c r="J116" s="8">
        <v>5</v>
      </c>
    </row>
    <row r="117" spans="1:10" ht="49.5" customHeight="1" x14ac:dyDescent="0.35">
      <c r="A117" s="5"/>
      <c r="B117" s="6">
        <v>116</v>
      </c>
      <c r="C117" s="99" t="s">
        <v>279</v>
      </c>
      <c r="D117" s="54" t="str">
        <f>IF(OR(E117="",E117="(chagua uchaguzi)"),"",IF(VLOOKUP(E117,DropDowns!B:D,3,0)=0,"",VLOOKUP(E117,DropDowns!B:D,3,0)))</f>
        <v/>
      </c>
      <c r="E117" s="66" t="s">
        <v>77</v>
      </c>
      <c r="F117" s="116"/>
      <c r="G117" s="96" t="s">
        <v>78</v>
      </c>
      <c r="H117" s="5"/>
      <c r="I117" s="5" t="str">
        <f t="shared" si="4"/>
        <v>No</v>
      </c>
      <c r="J117" s="8">
        <v>5</v>
      </c>
    </row>
    <row r="118" spans="1:10" x14ac:dyDescent="0.35">
      <c r="A118" s="5"/>
      <c r="B118" s="6">
        <v>117</v>
      </c>
      <c r="C118" s="56"/>
      <c r="D118" s="57" t="str">
        <f>IF(OR(E118="",E118="(select option)"),"",VLOOKUP(E118,DropDowns!C:D,2,0))</f>
        <v/>
      </c>
      <c r="E118" s="75"/>
      <c r="F118" s="117"/>
      <c r="G118" s="80"/>
      <c r="H118" s="5"/>
      <c r="I118" s="5"/>
    </row>
    <row r="119" spans="1:10" ht="36.75" customHeight="1" thickBot="1" x14ac:dyDescent="0.4">
      <c r="A119" s="5"/>
      <c r="B119" s="6">
        <v>118</v>
      </c>
      <c r="C119" s="16"/>
      <c r="D119" s="5" t="str">
        <f>IF(OR(E119="",E119="(select option)"),"",VLOOKUP(E119,DropDowns!C:D,2,0))</f>
        <v/>
      </c>
      <c r="E119" s="72"/>
      <c r="F119" s="92"/>
      <c r="G119" s="44"/>
      <c r="H119" s="5"/>
      <c r="I119" s="5"/>
    </row>
    <row r="120" spans="1:10" ht="15" thickBot="1" x14ac:dyDescent="0.4">
      <c r="A120" s="5"/>
      <c r="B120" s="6">
        <v>119</v>
      </c>
      <c r="C120" s="50" t="s">
        <v>53</v>
      </c>
      <c r="D120" s="51" t="str">
        <f>IF(COUNT(D122:D143)=0,"",ROUND(SUM(D122:D143)/COUNT(D122:D143),0))</f>
        <v/>
      </c>
      <c r="E120" s="73"/>
      <c r="F120" s="111"/>
      <c r="G120" s="78" t="str">
        <f>IFERROR(ROUND(SUM(G121:G143)/COUNT(G121:G143),0),"")</f>
        <v/>
      </c>
      <c r="H120" s="5"/>
      <c r="I120" s="5"/>
    </row>
    <row r="121" spans="1:10" ht="15" customHeight="1" x14ac:dyDescent="0.35">
      <c r="A121" s="5"/>
      <c r="B121" s="6">
        <v>120</v>
      </c>
      <c r="C121" s="130"/>
      <c r="D121" s="131" t="str">
        <f>IF(OR(E121="",E121="(select option)"),"",VLOOKUP(E121,DropDowns!C:D,2,0))</f>
        <v/>
      </c>
      <c r="E121" s="140"/>
      <c r="F121" s="141"/>
      <c r="G121" s="142"/>
      <c r="H121" s="5"/>
      <c r="I121" s="5"/>
    </row>
    <row r="122" spans="1:10" x14ac:dyDescent="0.35">
      <c r="A122" s="5"/>
      <c r="B122" s="6">
        <v>121</v>
      </c>
      <c r="C122" s="70" t="s">
        <v>20</v>
      </c>
      <c r="D122" s="52" t="str">
        <f>IF(OR(E122="",E122="(select option)"),"",VLOOKUP(E122,DropDowns!C:D,2,0))</f>
        <v/>
      </c>
      <c r="E122" s="74"/>
      <c r="F122" s="113"/>
      <c r="G122" s="79"/>
      <c r="H122" s="5"/>
      <c r="I122" s="5"/>
    </row>
    <row r="123" spans="1:10" ht="45.75" customHeight="1" x14ac:dyDescent="0.35">
      <c r="A123" s="5"/>
      <c r="B123" s="6">
        <v>122</v>
      </c>
      <c r="C123" s="97" t="s">
        <v>54</v>
      </c>
      <c r="D123" s="54" t="str">
        <f>IF(OR(E123="",E123="(chagua uchaguzi)"),"",IF(VLOOKUP(E123,DropDowns!B:D,3,0)=0,"",VLOOKUP(E123,DropDowns!B:D,3,0)))</f>
        <v/>
      </c>
      <c r="E123" s="66" t="s">
        <v>77</v>
      </c>
      <c r="F123" s="114"/>
      <c r="G123" s="67" t="s">
        <v>78</v>
      </c>
      <c r="H123" s="5"/>
      <c r="I123" s="5" t="str">
        <f t="shared" ref="I123:I142" si="5">IF(OR(AND(D123&lt;3,E123&lt;&gt;"N/A" ),AND(G123&gt;1,G123&lt;&gt;"(chagua kiwango)",E123&lt;&gt;"N/A")),"Yes","No")</f>
        <v>No</v>
      </c>
      <c r="J123" s="8">
        <v>6</v>
      </c>
    </row>
    <row r="124" spans="1:10" ht="45.75" customHeight="1" x14ac:dyDescent="0.35">
      <c r="A124" s="5"/>
      <c r="B124" s="6">
        <v>123</v>
      </c>
      <c r="C124" s="53" t="s">
        <v>280</v>
      </c>
      <c r="D124" s="54" t="str">
        <f>IF(OR(E124="",E124="(chagua uchaguzi)"),"",IF(VLOOKUP(E124,DropDowns!B:D,3,0)=0,"",VLOOKUP(E124,DropDowns!B:D,3,0)))</f>
        <v/>
      </c>
      <c r="E124" s="66" t="s">
        <v>77</v>
      </c>
      <c r="F124" s="115"/>
      <c r="G124" s="67" t="s">
        <v>78</v>
      </c>
      <c r="H124" s="5"/>
      <c r="I124" s="5" t="str">
        <f t="shared" si="5"/>
        <v>No</v>
      </c>
      <c r="J124" s="8">
        <v>6</v>
      </c>
    </row>
    <row r="125" spans="1:10" ht="45.75" customHeight="1" x14ac:dyDescent="0.35">
      <c r="A125" s="5"/>
      <c r="B125" s="6">
        <v>124</v>
      </c>
      <c r="C125" s="53" t="s">
        <v>173</v>
      </c>
      <c r="D125" s="54" t="str">
        <f>IF(OR(E125="",E125="(chagua uchaguzi)"),"",IF(VLOOKUP(E125,DropDowns!B:D,3,0)=0,"",VLOOKUP(E125,DropDowns!B:D,3,0)))</f>
        <v/>
      </c>
      <c r="E125" s="66" t="s">
        <v>77</v>
      </c>
      <c r="F125" s="115"/>
      <c r="G125" s="43" t="s">
        <v>78</v>
      </c>
      <c r="H125" s="5"/>
      <c r="I125" s="5" t="str">
        <f t="shared" si="5"/>
        <v>No</v>
      </c>
      <c r="J125" s="8">
        <v>6</v>
      </c>
    </row>
    <row r="126" spans="1:10" ht="45.75" customHeight="1" x14ac:dyDescent="0.35">
      <c r="A126" s="5"/>
      <c r="B126" s="6">
        <v>125</v>
      </c>
      <c r="C126" s="53" t="s">
        <v>174</v>
      </c>
      <c r="D126" s="54" t="str">
        <f>IF(OR(E126="",E126="(chagua uchaguzi)"),"",IF(VLOOKUP(E126,DropDowns!B:D,3,0)=0,"",VLOOKUP(E126,DropDowns!B:D,3,0)))</f>
        <v/>
      </c>
      <c r="E126" s="66" t="s">
        <v>77</v>
      </c>
      <c r="F126" s="115"/>
      <c r="G126" s="43" t="s">
        <v>78</v>
      </c>
      <c r="H126" s="5"/>
      <c r="I126" s="5" t="str">
        <f t="shared" si="5"/>
        <v>No</v>
      </c>
      <c r="J126" s="8">
        <v>6</v>
      </c>
    </row>
    <row r="127" spans="1:10" ht="45.75" customHeight="1" x14ac:dyDescent="0.35">
      <c r="A127" s="5"/>
      <c r="B127" s="6">
        <v>126</v>
      </c>
      <c r="C127" s="53" t="s">
        <v>55</v>
      </c>
      <c r="D127" s="54" t="str">
        <f>IF(OR(E127="",E127="(chagua uchaguzi)"),"",IF(VLOOKUP(E127,DropDowns!B:D,3,0)=0,"",VLOOKUP(E127,DropDowns!B:D,3,0)))</f>
        <v/>
      </c>
      <c r="E127" s="66" t="s">
        <v>77</v>
      </c>
      <c r="F127" s="115"/>
      <c r="G127" s="43" t="s">
        <v>78</v>
      </c>
      <c r="H127" s="5"/>
      <c r="I127" s="5" t="str">
        <f t="shared" si="5"/>
        <v>No</v>
      </c>
      <c r="J127" s="8">
        <v>6</v>
      </c>
    </row>
    <row r="128" spans="1:10" ht="45.75" customHeight="1" x14ac:dyDescent="0.35">
      <c r="A128" s="5"/>
      <c r="B128" s="6">
        <v>127</v>
      </c>
      <c r="C128" s="53" t="s">
        <v>175</v>
      </c>
      <c r="D128" s="54" t="str">
        <f>IF(OR(E128="",E128="(chagua uchaguzi)"),"",IF(VLOOKUP(E128,DropDowns!B:D,3,0)=0,"",VLOOKUP(E128,DropDowns!B:D,3,0)))</f>
        <v/>
      </c>
      <c r="E128" s="66" t="s">
        <v>77</v>
      </c>
      <c r="F128" s="115"/>
      <c r="G128" s="43" t="s">
        <v>78</v>
      </c>
      <c r="H128" s="5"/>
      <c r="I128" s="5" t="str">
        <f t="shared" si="5"/>
        <v>No</v>
      </c>
      <c r="J128" s="8">
        <v>6</v>
      </c>
    </row>
    <row r="129" spans="1:10" ht="45.75" customHeight="1" x14ac:dyDescent="0.35">
      <c r="A129" s="5"/>
      <c r="B129" s="6">
        <v>128</v>
      </c>
      <c r="C129" s="53" t="s">
        <v>281</v>
      </c>
      <c r="D129" s="54" t="str">
        <f>IF(OR(E129="",E129="(chagua uchaguzi)"),"",IF(VLOOKUP(E129,DropDowns!B:D,3,0)=0,"",VLOOKUP(E129,DropDowns!B:D,3,0)))</f>
        <v/>
      </c>
      <c r="E129" s="66" t="s">
        <v>77</v>
      </c>
      <c r="F129" s="115"/>
      <c r="G129" s="43" t="s">
        <v>78</v>
      </c>
      <c r="H129" s="5"/>
      <c r="I129" s="5" t="str">
        <f t="shared" si="5"/>
        <v>No</v>
      </c>
      <c r="J129" s="8">
        <v>6</v>
      </c>
    </row>
    <row r="130" spans="1:10" ht="45.75" customHeight="1" x14ac:dyDescent="0.35">
      <c r="A130" s="5"/>
      <c r="B130" s="6">
        <v>129</v>
      </c>
      <c r="C130" s="53" t="s">
        <v>176</v>
      </c>
      <c r="D130" s="54" t="str">
        <f>IF(OR(E130="",E130="(chagua uchaguzi)"),"",IF(VLOOKUP(E130,DropDowns!B:D,3,0)=0,"",VLOOKUP(E130,DropDowns!B:D,3,0)))</f>
        <v/>
      </c>
      <c r="E130" s="66" t="s">
        <v>77</v>
      </c>
      <c r="F130" s="115"/>
      <c r="G130" s="67" t="s">
        <v>78</v>
      </c>
      <c r="H130" s="5"/>
      <c r="I130" s="5" t="str">
        <f t="shared" si="5"/>
        <v>No</v>
      </c>
      <c r="J130" s="8">
        <v>6</v>
      </c>
    </row>
    <row r="131" spans="1:10" ht="45.75" customHeight="1" x14ac:dyDescent="0.35">
      <c r="A131" s="5"/>
      <c r="B131" s="6">
        <v>130</v>
      </c>
      <c r="C131" s="71" t="s">
        <v>177</v>
      </c>
      <c r="D131" s="54" t="str">
        <f>IF(OR(E131="",E131="(chagua uchaguzi)"),"",IF(VLOOKUP(E131,DropDowns!B:D,3,0)=0,"",VLOOKUP(E131,DropDowns!B:D,3,0)))</f>
        <v/>
      </c>
      <c r="E131" s="66" t="s">
        <v>77</v>
      </c>
      <c r="F131" s="116"/>
      <c r="G131" s="96" t="s">
        <v>78</v>
      </c>
      <c r="H131" s="5"/>
      <c r="I131" s="5" t="str">
        <f t="shared" si="5"/>
        <v>No</v>
      </c>
      <c r="J131" s="8">
        <v>6</v>
      </c>
    </row>
    <row r="132" spans="1:10" x14ac:dyDescent="0.35">
      <c r="A132" s="5"/>
      <c r="B132" s="6">
        <v>131</v>
      </c>
      <c r="C132" s="56"/>
      <c r="D132" s="57" t="str">
        <f>IF(OR(E132="",E132="(select option)"),"",VLOOKUP(E132,DropDowns!C:D,2,0))</f>
        <v/>
      </c>
      <c r="E132" s="75"/>
      <c r="F132" s="117"/>
      <c r="G132" s="80"/>
      <c r="H132" s="5"/>
      <c r="I132" s="5" t="str">
        <f t="shared" si="5"/>
        <v>No</v>
      </c>
      <c r="J132" s="8">
        <v>6</v>
      </c>
    </row>
    <row r="133" spans="1:10" x14ac:dyDescent="0.35">
      <c r="A133" s="5"/>
      <c r="B133" s="6">
        <v>132</v>
      </c>
      <c r="C133" s="102"/>
      <c r="D133" s="103" t="str">
        <f>IF(OR(E133="",E133="(select option)"),"",VLOOKUP(E133,DropDowns!C:D,2,0))</f>
        <v/>
      </c>
      <c r="E133" s="76"/>
      <c r="F133" s="112"/>
      <c r="G133" s="90"/>
      <c r="H133" s="5"/>
      <c r="I133" s="5" t="str">
        <f t="shared" si="5"/>
        <v>No</v>
      </c>
      <c r="J133" s="8">
        <v>6</v>
      </c>
    </row>
    <row r="134" spans="1:10" x14ac:dyDescent="0.35">
      <c r="A134" s="5"/>
      <c r="B134" s="6">
        <v>133</v>
      </c>
      <c r="C134" s="70" t="s">
        <v>245</v>
      </c>
      <c r="D134" s="52" t="str">
        <f>IF(OR(E134="",E134="(select option)"),"",VLOOKUP(E134,DropDowns!C:D,2,0))</f>
        <v/>
      </c>
      <c r="E134" s="74"/>
      <c r="F134" s="113"/>
      <c r="G134" s="79"/>
      <c r="H134" s="5"/>
      <c r="I134" s="5" t="str">
        <f t="shared" si="5"/>
        <v>No</v>
      </c>
      <c r="J134" s="8">
        <v>6</v>
      </c>
    </row>
    <row r="135" spans="1:10" ht="39" customHeight="1" x14ac:dyDescent="0.35">
      <c r="A135" s="5"/>
      <c r="B135" s="6">
        <v>134</v>
      </c>
      <c r="C135" s="97" t="s">
        <v>178</v>
      </c>
      <c r="D135" s="54" t="str">
        <f>IF(OR(E135="",E135="(chagua uchaguzi)"),"",IF(VLOOKUP(E135,DropDowns!B:D,3,0)=0,"",VLOOKUP(E135,DropDowns!B:D,3,0)))</f>
        <v/>
      </c>
      <c r="E135" s="66" t="s">
        <v>77</v>
      </c>
      <c r="F135" s="114"/>
      <c r="G135" s="67" t="s">
        <v>78</v>
      </c>
      <c r="H135" s="5"/>
      <c r="I135" s="5" t="str">
        <f t="shared" si="5"/>
        <v>No</v>
      </c>
      <c r="J135" s="8">
        <v>6</v>
      </c>
    </row>
    <row r="136" spans="1:10" ht="39" customHeight="1" x14ac:dyDescent="0.35">
      <c r="A136" s="5"/>
      <c r="B136" s="6">
        <v>135</v>
      </c>
      <c r="C136" s="53" t="s">
        <v>179</v>
      </c>
      <c r="D136" s="54" t="str">
        <f>IF(OR(E136="",E136="(chagua uchaguzi)"),"",IF(VLOOKUP(E136,DropDowns!B:D,3,0)=0,"",VLOOKUP(E136,DropDowns!B:D,3,0)))</f>
        <v/>
      </c>
      <c r="E136" s="66" t="s">
        <v>77</v>
      </c>
      <c r="F136" s="115"/>
      <c r="G136" s="67" t="s">
        <v>78</v>
      </c>
      <c r="H136" s="5"/>
      <c r="I136" s="5" t="str">
        <f t="shared" si="5"/>
        <v>No</v>
      </c>
      <c r="J136" s="8">
        <v>6</v>
      </c>
    </row>
    <row r="137" spans="1:10" ht="39" customHeight="1" x14ac:dyDescent="0.35">
      <c r="A137" s="5"/>
      <c r="B137" s="6">
        <v>136</v>
      </c>
      <c r="C137" s="71" t="s">
        <v>180</v>
      </c>
      <c r="D137" s="54" t="str">
        <f>IF(OR(E137="",E137="(chagua uchaguzi)"),"",IF(VLOOKUP(E137,DropDowns!B:D,3,0)=0,"",VLOOKUP(E137,DropDowns!B:D,3,0)))</f>
        <v/>
      </c>
      <c r="E137" s="66" t="s">
        <v>77</v>
      </c>
      <c r="F137" s="116"/>
      <c r="G137" s="96" t="s">
        <v>78</v>
      </c>
      <c r="H137" s="5"/>
      <c r="I137" s="5" t="str">
        <f t="shared" si="5"/>
        <v>No</v>
      </c>
      <c r="J137" s="8">
        <v>6</v>
      </c>
    </row>
    <row r="138" spans="1:10" x14ac:dyDescent="0.35">
      <c r="A138" s="5"/>
      <c r="B138" s="6">
        <v>137</v>
      </c>
      <c r="C138" s="56"/>
      <c r="D138" s="57" t="str">
        <f>IF(OR(E138="",E138="(select option)"),"",VLOOKUP(E138,DropDowns!C:D,2,0))</f>
        <v/>
      </c>
      <c r="E138" s="75"/>
      <c r="F138" s="117"/>
      <c r="G138" s="80"/>
      <c r="H138" s="5"/>
      <c r="I138" s="5" t="str">
        <f t="shared" si="5"/>
        <v>No</v>
      </c>
      <c r="J138" s="8">
        <v>6</v>
      </c>
    </row>
    <row r="139" spans="1:10" x14ac:dyDescent="0.35">
      <c r="A139" s="5"/>
      <c r="B139" s="6">
        <v>138</v>
      </c>
      <c r="C139" s="100"/>
      <c r="D139" s="88" t="str">
        <f>IF(OR(E139="",E139="(select option)"),"",VLOOKUP(E139,DropDowns!C:D,2,0))</f>
        <v/>
      </c>
      <c r="E139" s="76"/>
      <c r="F139" s="112"/>
      <c r="G139" s="90"/>
      <c r="H139" s="5"/>
      <c r="I139" s="5" t="str">
        <f t="shared" si="5"/>
        <v>No</v>
      </c>
      <c r="J139" s="8">
        <v>6</v>
      </c>
    </row>
    <row r="140" spans="1:10" x14ac:dyDescent="0.35">
      <c r="A140" s="5"/>
      <c r="B140" s="6">
        <v>139</v>
      </c>
      <c r="C140" s="70" t="s">
        <v>56</v>
      </c>
      <c r="D140" s="52" t="str">
        <f>IF(OR(E140="",E140="(select option)"),"",VLOOKUP(E140,DropDowns!C:D,2,0))</f>
        <v/>
      </c>
      <c r="E140" s="74"/>
      <c r="F140" s="113"/>
      <c r="G140" s="79"/>
      <c r="H140" s="5"/>
      <c r="I140" s="5" t="str">
        <f t="shared" si="5"/>
        <v>No</v>
      </c>
      <c r="J140" s="8">
        <v>6</v>
      </c>
    </row>
    <row r="141" spans="1:10" ht="49.5" customHeight="1" x14ac:dyDescent="0.35">
      <c r="A141" s="5"/>
      <c r="B141" s="6">
        <v>140</v>
      </c>
      <c r="C141" s="97" t="s">
        <v>294</v>
      </c>
      <c r="D141" s="54" t="str">
        <f>IF(OR(E141="",E141="(chagua uchaguzi)"),"",IF(VLOOKUP(E141,DropDowns!B:D,3,0)=0,"",VLOOKUP(E141,DropDowns!B:D,3,0)))</f>
        <v/>
      </c>
      <c r="E141" s="66" t="s">
        <v>77</v>
      </c>
      <c r="F141" s="114"/>
      <c r="G141" s="67" t="s">
        <v>78</v>
      </c>
      <c r="H141" s="5"/>
      <c r="I141" s="5" t="str">
        <f t="shared" si="5"/>
        <v>No</v>
      </c>
      <c r="J141" s="8">
        <v>6</v>
      </c>
    </row>
    <row r="142" spans="1:10" ht="49.5" customHeight="1" x14ac:dyDescent="0.35">
      <c r="A142" s="5"/>
      <c r="B142" s="6">
        <v>141</v>
      </c>
      <c r="C142" s="71" t="s">
        <v>57</v>
      </c>
      <c r="D142" s="54" t="str">
        <f>IF(OR(E142="",E142="(chagua uchaguzi)"),"",IF(VLOOKUP(E142,DropDowns!B:D,3,0)=0,"",VLOOKUP(E142,DropDowns!B:D,3,0)))</f>
        <v/>
      </c>
      <c r="E142" s="66" t="s">
        <v>77</v>
      </c>
      <c r="F142" s="116"/>
      <c r="G142" s="96" t="s">
        <v>78</v>
      </c>
      <c r="H142" s="5"/>
      <c r="I142" s="5" t="str">
        <f t="shared" si="5"/>
        <v>No</v>
      </c>
      <c r="J142" s="8">
        <v>6</v>
      </c>
    </row>
    <row r="143" spans="1:10" x14ac:dyDescent="0.35">
      <c r="A143" s="5"/>
      <c r="B143" s="6">
        <v>142</v>
      </c>
      <c r="C143" s="56"/>
      <c r="D143" s="57" t="str">
        <f>IF(OR(E143="",E143="(select option)"),"",VLOOKUP(E143,DropDowns!C:D,2,0))</f>
        <v/>
      </c>
      <c r="E143" s="75"/>
      <c r="F143" s="117"/>
      <c r="G143" s="80"/>
      <c r="H143" s="5"/>
      <c r="I143" s="5"/>
    </row>
    <row r="144" spans="1:10" ht="36" customHeight="1" thickBot="1" x14ac:dyDescent="0.4">
      <c r="A144" s="5"/>
      <c r="B144" s="6">
        <v>143</v>
      </c>
      <c r="C144" s="16"/>
      <c r="D144" s="5" t="str">
        <f>IF(OR(E144="",E144="(select option)"),"",VLOOKUP(E144,DropDowns!C:D,2,0))</f>
        <v/>
      </c>
      <c r="E144" s="72"/>
      <c r="F144" s="92"/>
      <c r="G144" s="44"/>
      <c r="H144" s="5"/>
      <c r="I144" s="5"/>
    </row>
    <row r="145" spans="1:10" ht="15" thickBot="1" x14ac:dyDescent="0.4">
      <c r="A145" s="5"/>
      <c r="B145" s="6">
        <v>144</v>
      </c>
      <c r="C145" s="50" t="s">
        <v>282</v>
      </c>
      <c r="D145" s="51" t="str">
        <f>IF(COUNT(D147:D173)=0,"",ROUND(SUM(D147:D173)/COUNT(D147:D173),0))</f>
        <v/>
      </c>
      <c r="E145" s="73"/>
      <c r="F145" s="111"/>
      <c r="G145" s="78" t="str">
        <f>IFERROR(ROUND(SUM(G146:G173)/COUNT(G146:G173),0),"")</f>
        <v/>
      </c>
      <c r="H145" s="5"/>
      <c r="I145" s="5"/>
    </row>
    <row r="146" spans="1:10" ht="15" customHeight="1" x14ac:dyDescent="0.35">
      <c r="A146" s="5"/>
      <c r="B146" s="6">
        <v>145</v>
      </c>
      <c r="C146" s="130"/>
      <c r="D146" s="131" t="str">
        <f>IF(OR(E146="",E146="(select option)"),"",VLOOKUP(E146,DropDowns!C:D,2,0))</f>
        <v/>
      </c>
      <c r="E146" s="140"/>
      <c r="F146" s="141"/>
      <c r="G146" s="142"/>
      <c r="H146" s="5"/>
      <c r="I146" s="5"/>
    </row>
    <row r="147" spans="1:10" x14ac:dyDescent="0.35">
      <c r="A147" s="5"/>
      <c r="B147" s="6">
        <v>146</v>
      </c>
      <c r="C147" s="70" t="s">
        <v>283</v>
      </c>
      <c r="D147" s="52" t="str">
        <f>IF(OR(E147="",E147="(select option)"),"",VLOOKUP(E147,DropDowns!C:D,2,0))</f>
        <v/>
      </c>
      <c r="E147" s="74"/>
      <c r="F147" s="113"/>
      <c r="G147" s="79"/>
      <c r="H147" s="5"/>
      <c r="I147" s="5"/>
    </row>
    <row r="148" spans="1:10" ht="39" customHeight="1" x14ac:dyDescent="0.35">
      <c r="A148" s="5"/>
      <c r="B148" s="6">
        <v>147</v>
      </c>
      <c r="C148" s="97" t="s">
        <v>284</v>
      </c>
      <c r="D148" s="54" t="str">
        <f>IF(OR(E148="",E148="(chagua uchaguzi)"),"",IF(VLOOKUP(E148,DropDowns!B:D,3,0)=0,"",VLOOKUP(E148,DropDowns!B:D,3,0)))</f>
        <v/>
      </c>
      <c r="E148" s="66" t="s">
        <v>77</v>
      </c>
      <c r="F148" s="114"/>
      <c r="G148" s="67" t="s">
        <v>78</v>
      </c>
      <c r="H148" s="5"/>
      <c r="I148" s="5" t="str">
        <f t="shared" ref="I148:I172" si="6">IF(OR(AND(D148&lt;3,E148&lt;&gt;"N/A" ),AND(G148&gt;1,G148&lt;&gt;"(chagua kiwango)",E148&lt;&gt;"N/A")),"Yes","No")</f>
        <v>No</v>
      </c>
      <c r="J148" s="8">
        <v>7</v>
      </c>
    </row>
    <row r="149" spans="1:10" ht="39" customHeight="1" x14ac:dyDescent="0.35">
      <c r="A149" s="5"/>
      <c r="B149" s="6">
        <v>148</v>
      </c>
      <c r="C149" s="53" t="s">
        <v>285</v>
      </c>
      <c r="D149" s="54" t="str">
        <f>IF(OR(E149="",E149="(chagua uchaguzi)"),"",IF(VLOOKUP(E149,DropDowns!B:D,3,0)=0,"",VLOOKUP(E149,DropDowns!B:D,3,0)))</f>
        <v/>
      </c>
      <c r="E149" s="66" t="s">
        <v>77</v>
      </c>
      <c r="F149" s="115"/>
      <c r="G149" s="43" t="s">
        <v>78</v>
      </c>
      <c r="H149" s="5"/>
      <c r="I149" s="5" t="str">
        <f t="shared" si="6"/>
        <v>No</v>
      </c>
      <c r="J149" s="8">
        <v>7</v>
      </c>
    </row>
    <row r="150" spans="1:10" ht="39" customHeight="1" x14ac:dyDescent="0.35">
      <c r="A150" s="5"/>
      <c r="B150" s="6">
        <v>149</v>
      </c>
      <c r="C150" s="71" t="s">
        <v>181</v>
      </c>
      <c r="D150" s="54" t="str">
        <f>IF(OR(E150="",E150="(chagua uchaguzi)"),"",IF(VLOOKUP(E150,DropDowns!B:D,3,0)=0,"",VLOOKUP(E150,DropDowns!B:D,3,0)))</f>
        <v/>
      </c>
      <c r="E150" s="66" t="s">
        <v>77</v>
      </c>
      <c r="F150" s="116"/>
      <c r="G150" s="96" t="s">
        <v>78</v>
      </c>
      <c r="H150" s="5"/>
      <c r="I150" s="5" t="str">
        <f t="shared" si="6"/>
        <v>No</v>
      </c>
      <c r="J150" s="8">
        <v>7</v>
      </c>
    </row>
    <row r="151" spans="1:10" x14ac:dyDescent="0.35">
      <c r="A151" s="5"/>
      <c r="B151" s="6">
        <v>150</v>
      </c>
      <c r="C151" s="56"/>
      <c r="D151" s="57" t="str">
        <f>IF(OR(E151="",E151="(select option)"),"",VLOOKUP(E151,DropDowns!C:D,2,0))</f>
        <v/>
      </c>
      <c r="E151" s="75"/>
      <c r="F151" s="117"/>
      <c r="G151" s="80"/>
      <c r="H151" s="5"/>
      <c r="I151" s="5" t="str">
        <f t="shared" si="6"/>
        <v>No</v>
      </c>
      <c r="J151" s="8">
        <v>7</v>
      </c>
    </row>
    <row r="152" spans="1:10" x14ac:dyDescent="0.35">
      <c r="A152" s="5"/>
      <c r="B152" s="6">
        <v>151</v>
      </c>
      <c r="C152" s="98"/>
      <c r="D152" s="20" t="str">
        <f>IF(OR(E152="",E152="(select option)"),"",VLOOKUP(E152,DropDowns!C:D,2,0))</f>
        <v/>
      </c>
      <c r="E152" s="74"/>
      <c r="F152" s="113"/>
      <c r="G152" s="79"/>
      <c r="H152" s="5"/>
      <c r="I152" s="5" t="str">
        <f t="shared" si="6"/>
        <v>No</v>
      </c>
      <c r="J152" s="8">
        <v>7</v>
      </c>
    </row>
    <row r="153" spans="1:10" x14ac:dyDescent="0.35">
      <c r="A153" s="5"/>
      <c r="B153" s="6">
        <v>152</v>
      </c>
      <c r="C153" s="70" t="s">
        <v>286</v>
      </c>
      <c r="D153" s="52" t="str">
        <f>IF(OR(E153="",E153="(select option)"),"",VLOOKUP(E153,DropDowns!C:D,2,0))</f>
        <v/>
      </c>
      <c r="E153" s="74"/>
      <c r="F153" s="113"/>
      <c r="G153" s="79"/>
      <c r="H153" s="5"/>
      <c r="I153" s="5" t="str">
        <f t="shared" si="6"/>
        <v>No</v>
      </c>
      <c r="J153" s="8">
        <v>7</v>
      </c>
    </row>
    <row r="154" spans="1:10" ht="189.75" customHeight="1" x14ac:dyDescent="0.35">
      <c r="A154" s="5"/>
      <c r="B154" s="6">
        <v>153</v>
      </c>
      <c r="C154" s="106" t="s">
        <v>287</v>
      </c>
      <c r="D154" s="54" t="str">
        <f>IF(OR(E154="",E154="(chagua uchaguzi)"),"",IF(VLOOKUP(E154,DropDowns!B:D,3,0)=0,"",VLOOKUP(E154,DropDowns!B:D,3,0)))</f>
        <v/>
      </c>
      <c r="E154" s="66" t="s">
        <v>77</v>
      </c>
      <c r="F154" s="114"/>
      <c r="G154" s="67" t="s">
        <v>78</v>
      </c>
      <c r="H154" s="5"/>
      <c r="I154" s="5" t="str">
        <f t="shared" si="6"/>
        <v>No</v>
      </c>
      <c r="J154" s="8">
        <v>7</v>
      </c>
    </row>
    <row r="155" spans="1:10" ht="47.25" customHeight="1" x14ac:dyDescent="0.35">
      <c r="A155" s="5"/>
      <c r="B155" s="6">
        <v>154</v>
      </c>
      <c r="C155" s="53" t="s">
        <v>58</v>
      </c>
      <c r="D155" s="54" t="str">
        <f>IF(OR(E155="",E155="(chagua uchaguzi)"),"",IF(VLOOKUP(E155,DropDowns!B:D,3,0)=0,"",VLOOKUP(E155,DropDowns!B:D,3,0)))</f>
        <v/>
      </c>
      <c r="E155" s="66" t="s">
        <v>77</v>
      </c>
      <c r="F155" s="115"/>
      <c r="G155" s="43" t="s">
        <v>78</v>
      </c>
      <c r="H155" s="5"/>
      <c r="I155" s="5" t="str">
        <f t="shared" si="6"/>
        <v>No</v>
      </c>
      <c r="J155" s="8">
        <v>7</v>
      </c>
    </row>
    <row r="156" spans="1:10" ht="47.25" customHeight="1" x14ac:dyDescent="0.35">
      <c r="A156" s="5"/>
      <c r="B156" s="6">
        <v>155</v>
      </c>
      <c r="C156" s="53" t="s">
        <v>59</v>
      </c>
      <c r="D156" s="54" t="str">
        <f>IF(OR(E156="",E156="(chagua uchaguzi)"),"",IF(VLOOKUP(E156,DropDowns!B:D,3,0)=0,"",VLOOKUP(E156,DropDowns!B:D,3,0)))</f>
        <v/>
      </c>
      <c r="E156" s="66" t="s">
        <v>77</v>
      </c>
      <c r="F156" s="115"/>
      <c r="G156" s="43" t="s">
        <v>78</v>
      </c>
      <c r="H156" s="5"/>
      <c r="I156" s="5" t="str">
        <f t="shared" si="6"/>
        <v>No</v>
      </c>
      <c r="J156" s="8">
        <v>7</v>
      </c>
    </row>
    <row r="157" spans="1:10" ht="47.25" customHeight="1" x14ac:dyDescent="0.35">
      <c r="A157" s="5"/>
      <c r="B157" s="6">
        <v>156</v>
      </c>
      <c r="C157" s="71" t="s">
        <v>60</v>
      </c>
      <c r="D157" s="54" t="str">
        <f>IF(OR(E157="",E157="(chagua uchaguzi)"),"",IF(VLOOKUP(E157,DropDowns!B:D,3,0)=0,"",VLOOKUP(E157,DropDowns!B:D,3,0)))</f>
        <v/>
      </c>
      <c r="E157" s="66" t="s">
        <v>77</v>
      </c>
      <c r="F157" s="116"/>
      <c r="G157" s="96" t="s">
        <v>78</v>
      </c>
      <c r="H157" s="5"/>
      <c r="I157" s="5" t="str">
        <f t="shared" si="6"/>
        <v>No</v>
      </c>
      <c r="J157" s="8">
        <v>7</v>
      </c>
    </row>
    <row r="158" spans="1:10" x14ac:dyDescent="0.35">
      <c r="A158" s="5"/>
      <c r="B158" s="6">
        <v>157</v>
      </c>
      <c r="C158" s="56"/>
      <c r="D158" s="57" t="str">
        <f>IF(OR(E158="",E158="(select option)"),"",VLOOKUP(E158,DropDowns!C:D,2,0))</f>
        <v/>
      </c>
      <c r="E158" s="75"/>
      <c r="F158" s="117"/>
      <c r="G158" s="80"/>
      <c r="H158" s="5"/>
      <c r="I158" s="5" t="str">
        <f t="shared" si="6"/>
        <v>No</v>
      </c>
      <c r="J158" s="8">
        <v>7</v>
      </c>
    </row>
    <row r="159" spans="1:10" x14ac:dyDescent="0.35">
      <c r="A159" s="5"/>
      <c r="B159" s="6">
        <v>158</v>
      </c>
      <c r="C159" s="98"/>
      <c r="D159" s="20" t="str">
        <f>IF(OR(E159="",E159="(select option)"),"",VLOOKUP(E159,DropDowns!C:D,2,0))</f>
        <v/>
      </c>
      <c r="E159" s="74"/>
      <c r="F159" s="113"/>
      <c r="G159" s="79"/>
      <c r="H159" s="5"/>
      <c r="I159" s="5" t="str">
        <f t="shared" si="6"/>
        <v>No</v>
      </c>
      <c r="J159" s="8">
        <v>7</v>
      </c>
    </row>
    <row r="160" spans="1:10" x14ac:dyDescent="0.35">
      <c r="A160" s="5"/>
      <c r="B160" s="6">
        <v>159</v>
      </c>
      <c r="C160" s="70" t="s">
        <v>288</v>
      </c>
      <c r="D160" s="52" t="str">
        <f>IF(OR(E160="",E160="(select option)"),"",VLOOKUP(E160,DropDowns!C:D,2,0))</f>
        <v/>
      </c>
      <c r="E160" s="74"/>
      <c r="F160" s="113"/>
      <c r="G160" s="79"/>
      <c r="H160" s="5"/>
      <c r="I160" s="5" t="str">
        <f t="shared" si="6"/>
        <v>No</v>
      </c>
      <c r="J160" s="8">
        <v>7</v>
      </c>
    </row>
    <row r="161" spans="1:10" ht="56.25" customHeight="1" x14ac:dyDescent="0.35">
      <c r="A161" s="5"/>
      <c r="B161" s="6">
        <v>160</v>
      </c>
      <c r="C161" s="97" t="s">
        <v>61</v>
      </c>
      <c r="D161" s="54" t="str">
        <f>IF(OR(E161="",E161="(chagua uchaguzi)"),"",IF(VLOOKUP(E161,DropDowns!B:D,3,0)=0,"",VLOOKUP(E161,DropDowns!B:D,3,0)))</f>
        <v/>
      </c>
      <c r="E161" s="66" t="s">
        <v>77</v>
      </c>
      <c r="F161" s="114"/>
      <c r="G161" s="67" t="s">
        <v>78</v>
      </c>
      <c r="H161" s="5"/>
      <c r="I161" s="5" t="str">
        <f t="shared" si="6"/>
        <v>No</v>
      </c>
      <c r="J161" s="8">
        <v>7</v>
      </c>
    </row>
    <row r="162" spans="1:10" ht="56.25" customHeight="1" x14ac:dyDescent="0.35">
      <c r="A162" s="5"/>
      <c r="B162" s="6">
        <v>161</v>
      </c>
      <c r="C162" s="71" t="s">
        <v>182</v>
      </c>
      <c r="D162" s="54" t="str">
        <f>IF(OR(E162="",E162="(chagua uchaguzi)"),"",IF(VLOOKUP(E162,DropDowns!B:D,3,0)=0,"",VLOOKUP(E162,DropDowns!B:D,3,0)))</f>
        <v/>
      </c>
      <c r="E162" s="66" t="s">
        <v>77</v>
      </c>
      <c r="F162" s="116"/>
      <c r="G162" s="96" t="s">
        <v>78</v>
      </c>
      <c r="H162" s="5"/>
      <c r="I162" s="5" t="str">
        <f t="shared" si="6"/>
        <v>No</v>
      </c>
      <c r="J162" s="8">
        <v>7</v>
      </c>
    </row>
    <row r="163" spans="1:10" x14ac:dyDescent="0.35">
      <c r="A163" s="5"/>
      <c r="B163" s="6">
        <v>162</v>
      </c>
      <c r="C163" s="56"/>
      <c r="D163" s="57" t="str">
        <f>IF(OR(E163="",E163="(select option)"),"",VLOOKUP(E163,DropDowns!C:D,2,0))</f>
        <v/>
      </c>
      <c r="E163" s="75"/>
      <c r="F163" s="117"/>
      <c r="G163" s="80"/>
      <c r="H163" s="5"/>
      <c r="I163" s="5" t="str">
        <f t="shared" si="6"/>
        <v>No</v>
      </c>
      <c r="J163" s="8">
        <v>7</v>
      </c>
    </row>
    <row r="164" spans="1:10" x14ac:dyDescent="0.35">
      <c r="A164" s="5"/>
      <c r="B164" s="6">
        <v>163</v>
      </c>
      <c r="C164" s="104"/>
      <c r="D164" s="105" t="str">
        <f>IF(OR(E164="",E164="(select option)"),"",VLOOKUP(E164,DropDowns!C:D,2,0))</f>
        <v/>
      </c>
      <c r="E164" s="76"/>
      <c r="F164" s="112"/>
      <c r="G164" s="90"/>
      <c r="H164" s="5"/>
      <c r="I164" s="5" t="str">
        <f t="shared" si="6"/>
        <v>No</v>
      </c>
      <c r="J164" s="8">
        <v>7</v>
      </c>
    </row>
    <row r="165" spans="1:10" x14ac:dyDescent="0.35">
      <c r="A165" s="5"/>
      <c r="B165" s="6">
        <v>164</v>
      </c>
      <c r="C165" s="70" t="s">
        <v>62</v>
      </c>
      <c r="D165" s="52" t="str">
        <f>IF(OR(E165="",E165="(select option)"),"",VLOOKUP(E165,DropDowns!C:D,2,0))</f>
        <v/>
      </c>
      <c r="E165" s="74"/>
      <c r="F165" s="113"/>
      <c r="G165" s="79"/>
      <c r="H165" s="5"/>
      <c r="I165" s="5" t="str">
        <f t="shared" si="6"/>
        <v>No</v>
      </c>
      <c r="J165" s="8">
        <v>7</v>
      </c>
    </row>
    <row r="166" spans="1:10" ht="51" customHeight="1" x14ac:dyDescent="0.35">
      <c r="A166" s="5"/>
      <c r="B166" s="6">
        <v>165</v>
      </c>
      <c r="C166" s="97" t="s">
        <v>289</v>
      </c>
      <c r="D166" s="54" t="str">
        <f>IF(OR(E166="",E166="(chagua uchaguzi)"),"",IF(VLOOKUP(E166,DropDowns!B:D,3,0)=0,"",VLOOKUP(E166,DropDowns!B:D,3,0)))</f>
        <v/>
      </c>
      <c r="E166" s="66" t="s">
        <v>77</v>
      </c>
      <c r="F166" s="114"/>
      <c r="G166" s="67" t="s">
        <v>78</v>
      </c>
      <c r="H166" s="5"/>
      <c r="I166" s="5" t="str">
        <f t="shared" si="6"/>
        <v>No</v>
      </c>
      <c r="J166" s="8">
        <v>7</v>
      </c>
    </row>
    <row r="167" spans="1:10" ht="33.75" customHeight="1" x14ac:dyDescent="0.35">
      <c r="A167" s="5"/>
      <c r="B167" s="6">
        <v>166</v>
      </c>
      <c r="C167" s="53" t="s">
        <v>63</v>
      </c>
      <c r="D167" s="54" t="str">
        <f>IF(OR(E167="",E167="(chagua uchaguzi)"),"",IF(VLOOKUP(E167,DropDowns!B:D,3,0)=0,"",VLOOKUP(E167,DropDowns!B:D,3,0)))</f>
        <v/>
      </c>
      <c r="E167" s="66" t="s">
        <v>77</v>
      </c>
      <c r="F167" s="115"/>
      <c r="G167" s="43" t="s">
        <v>78</v>
      </c>
      <c r="H167" s="5"/>
      <c r="I167" s="5" t="str">
        <f t="shared" si="6"/>
        <v>No</v>
      </c>
      <c r="J167" s="8">
        <v>7</v>
      </c>
    </row>
    <row r="168" spans="1:10" ht="33.75" customHeight="1" x14ac:dyDescent="0.35">
      <c r="A168" s="5"/>
      <c r="B168" s="6">
        <v>167</v>
      </c>
      <c r="C168" s="53" t="s">
        <v>64</v>
      </c>
      <c r="D168" s="54" t="str">
        <f>IF(OR(E168="",E168="(chagua uchaguzi)"),"",IF(VLOOKUP(E168,DropDowns!B:D,3,0)=0,"",VLOOKUP(E168,DropDowns!B:D,3,0)))</f>
        <v/>
      </c>
      <c r="E168" s="66" t="s">
        <v>77</v>
      </c>
      <c r="F168" s="115"/>
      <c r="G168" s="43" t="s">
        <v>78</v>
      </c>
      <c r="H168" s="5"/>
      <c r="I168" s="5" t="str">
        <f t="shared" si="6"/>
        <v>No</v>
      </c>
      <c r="J168" s="8">
        <v>7</v>
      </c>
    </row>
    <row r="169" spans="1:10" ht="33.75" customHeight="1" x14ac:dyDescent="0.35">
      <c r="A169" s="5"/>
      <c r="B169" s="6">
        <v>168</v>
      </c>
      <c r="C169" s="53" t="s">
        <v>65</v>
      </c>
      <c r="D169" s="54" t="str">
        <f>IF(OR(E169="",E169="(chagua uchaguzi)"),"",IF(VLOOKUP(E169,DropDowns!B:D,3,0)=0,"",VLOOKUP(E169,DropDowns!B:D,3,0)))</f>
        <v/>
      </c>
      <c r="E169" s="66" t="s">
        <v>77</v>
      </c>
      <c r="F169" s="115"/>
      <c r="G169" s="43" t="s">
        <v>78</v>
      </c>
      <c r="H169" s="5"/>
      <c r="I169" s="5" t="str">
        <f t="shared" si="6"/>
        <v>No</v>
      </c>
      <c r="J169" s="8">
        <v>7</v>
      </c>
    </row>
    <row r="170" spans="1:10" ht="33.75" customHeight="1" x14ac:dyDescent="0.35">
      <c r="A170" s="5"/>
      <c r="B170" s="6">
        <v>169</v>
      </c>
      <c r="C170" s="53" t="s">
        <v>183</v>
      </c>
      <c r="D170" s="54" t="str">
        <f>IF(OR(E170="",E170="(chagua uchaguzi)"),"",IF(VLOOKUP(E170,DropDowns!B:D,3,0)=0,"",VLOOKUP(E170,DropDowns!B:D,3,0)))</f>
        <v/>
      </c>
      <c r="E170" s="66" t="s">
        <v>77</v>
      </c>
      <c r="F170" s="115"/>
      <c r="G170" s="43" t="s">
        <v>78</v>
      </c>
      <c r="H170" s="5"/>
      <c r="I170" s="5" t="str">
        <f t="shared" si="6"/>
        <v>No</v>
      </c>
      <c r="J170" s="8">
        <v>7</v>
      </c>
    </row>
    <row r="171" spans="1:10" ht="33.75" customHeight="1" x14ac:dyDescent="0.35">
      <c r="A171" s="5"/>
      <c r="B171" s="6">
        <v>170</v>
      </c>
      <c r="C171" s="53" t="s">
        <v>184</v>
      </c>
      <c r="D171" s="54" t="str">
        <f>IF(OR(E171="",E171="(chagua uchaguzi)"),"",IF(VLOOKUP(E171,DropDowns!B:D,3,0)=0,"",VLOOKUP(E171,DropDowns!B:D,3,0)))</f>
        <v/>
      </c>
      <c r="E171" s="66" t="s">
        <v>77</v>
      </c>
      <c r="F171" s="115"/>
      <c r="G171" s="43" t="s">
        <v>78</v>
      </c>
      <c r="H171" s="5"/>
      <c r="I171" s="5" t="str">
        <f t="shared" si="6"/>
        <v>No</v>
      </c>
      <c r="J171" s="8">
        <v>7</v>
      </c>
    </row>
    <row r="172" spans="1:10" ht="33.75" customHeight="1" x14ac:dyDescent="0.35">
      <c r="A172" s="5"/>
      <c r="B172" s="6">
        <v>171</v>
      </c>
      <c r="C172" s="71" t="s">
        <v>185</v>
      </c>
      <c r="D172" s="54" t="str">
        <f>IF(OR(E172="",E172="(chagua uchaguzi)"),"",IF(VLOOKUP(E172,DropDowns!B:D,3,0)=0,"",VLOOKUP(E172,DropDowns!B:D,3,0)))</f>
        <v/>
      </c>
      <c r="E172" s="66" t="s">
        <v>77</v>
      </c>
      <c r="F172" s="116"/>
      <c r="G172" s="96" t="s">
        <v>78</v>
      </c>
      <c r="H172" s="5"/>
      <c r="I172" s="5" t="str">
        <f t="shared" si="6"/>
        <v>No</v>
      </c>
      <c r="J172" s="8">
        <v>7</v>
      </c>
    </row>
    <row r="173" spans="1:10" x14ac:dyDescent="0.35">
      <c r="A173" s="5"/>
      <c r="B173" s="6">
        <v>172</v>
      </c>
      <c r="C173" s="56"/>
      <c r="D173" s="57" t="str">
        <f>IF(OR(E173="",E173="(select option)"),"",VLOOKUP(E173,DropDowns!C:D,2,0))</f>
        <v/>
      </c>
      <c r="E173" s="75"/>
      <c r="F173" s="117"/>
      <c r="G173" s="80"/>
      <c r="H173" s="5"/>
      <c r="I173" s="5"/>
    </row>
    <row r="174" spans="1:10" ht="30.75" customHeight="1" thickBot="1" x14ac:dyDescent="0.4">
      <c r="A174" s="5"/>
      <c r="B174" s="6">
        <v>173</v>
      </c>
      <c r="C174" s="16"/>
      <c r="D174" s="5" t="str">
        <f>IF(OR(E174="",E174="(select option)"),"",VLOOKUP(E174,DropDowns!C:D,2,0))</f>
        <v/>
      </c>
      <c r="E174" s="72"/>
      <c r="F174" s="92"/>
      <c r="G174" s="44"/>
      <c r="H174" s="5"/>
      <c r="I174" s="5"/>
    </row>
    <row r="175" spans="1:10" ht="15" thickBot="1" x14ac:dyDescent="0.4">
      <c r="A175" s="5"/>
      <c r="B175" s="6">
        <v>174</v>
      </c>
      <c r="C175" s="50" t="s">
        <v>66</v>
      </c>
      <c r="D175" s="51" t="str">
        <f>IF(COUNT(D177:D202)=0,"",ROUND(SUM(D177:D202)/COUNT(D177:D202),0))</f>
        <v/>
      </c>
      <c r="E175" s="73"/>
      <c r="F175" s="111"/>
      <c r="G175" s="78" t="str">
        <f>IFERROR(ROUND(SUM(G176:G202)/COUNT(G176:G202),0),"")</f>
        <v/>
      </c>
      <c r="H175" s="5"/>
      <c r="I175" s="5"/>
    </row>
    <row r="176" spans="1:10" ht="15" customHeight="1" x14ac:dyDescent="0.35">
      <c r="A176" s="5"/>
      <c r="B176" s="6">
        <v>175</v>
      </c>
      <c r="C176" s="143"/>
      <c r="D176" s="144" t="str">
        <f>IF(OR(E176="",E176="(select option)"),"",VLOOKUP(E176,DropDowns!C:D,2,0))</f>
        <v/>
      </c>
      <c r="E176" s="140"/>
      <c r="F176" s="141"/>
      <c r="G176" s="142"/>
      <c r="H176" s="5"/>
      <c r="I176" s="5"/>
    </row>
    <row r="177" spans="1:10" x14ac:dyDescent="0.35">
      <c r="A177" s="5"/>
      <c r="B177" s="6">
        <v>176</v>
      </c>
      <c r="C177" s="70" t="s">
        <v>67</v>
      </c>
      <c r="D177" s="52" t="str">
        <f>IF(OR(E177="",E177="(select option)"),"",VLOOKUP(E177,DropDowns!C:D,2,0))</f>
        <v/>
      </c>
      <c r="E177" s="74"/>
      <c r="F177" s="113"/>
      <c r="G177" s="79"/>
      <c r="H177" s="5"/>
      <c r="I177" s="5"/>
    </row>
    <row r="178" spans="1:10" ht="41.25" customHeight="1" x14ac:dyDescent="0.35">
      <c r="A178" s="5"/>
      <c r="B178" s="6">
        <v>177</v>
      </c>
      <c r="C178" s="97" t="s">
        <v>186</v>
      </c>
      <c r="D178" s="54" t="str">
        <f>IF(OR(E178="",E178="(chagua uchaguzi)"),"",IF(VLOOKUP(E178,DropDowns!B:D,3,0)=0,"",VLOOKUP(E178,DropDowns!B:D,3,0)))</f>
        <v/>
      </c>
      <c r="E178" s="66" t="s">
        <v>77</v>
      </c>
      <c r="F178" s="114"/>
      <c r="G178" s="67" t="s">
        <v>78</v>
      </c>
      <c r="H178" s="5"/>
      <c r="I178" s="5" t="str">
        <f t="shared" ref="I178:I201" si="7">IF(OR(AND(D178&lt;3,E178&lt;&gt;"N/A" ),AND(G178&gt;1,G178&lt;&gt;"(chagua kiwango)",E178&lt;&gt;"N/A")),"Yes","No")</f>
        <v>No</v>
      </c>
      <c r="J178" s="8">
        <v>8</v>
      </c>
    </row>
    <row r="179" spans="1:10" ht="41.25" customHeight="1" x14ac:dyDescent="0.35">
      <c r="A179" s="5"/>
      <c r="B179" s="6">
        <v>178</v>
      </c>
      <c r="C179" s="53" t="s">
        <v>68</v>
      </c>
      <c r="D179" s="54" t="str">
        <f>IF(OR(E179="",E179="(chagua uchaguzi)"),"",IF(VLOOKUP(E179,DropDowns!B:D,3,0)=0,"",VLOOKUP(E179,DropDowns!B:D,3,0)))</f>
        <v/>
      </c>
      <c r="E179" s="66" t="s">
        <v>77</v>
      </c>
      <c r="F179" s="115"/>
      <c r="G179" s="43" t="s">
        <v>78</v>
      </c>
      <c r="H179" s="5"/>
      <c r="I179" s="5" t="str">
        <f t="shared" si="7"/>
        <v>No</v>
      </c>
      <c r="J179" s="8">
        <v>8</v>
      </c>
    </row>
    <row r="180" spans="1:10" ht="41.25" customHeight="1" x14ac:dyDescent="0.35">
      <c r="A180" s="5"/>
      <c r="B180" s="6">
        <v>179</v>
      </c>
      <c r="C180" s="53" t="s">
        <v>187</v>
      </c>
      <c r="D180" s="54" t="str">
        <f>IF(OR(E180="",E180="(chagua uchaguzi)"),"",IF(VLOOKUP(E180,DropDowns!B:D,3,0)=0,"",VLOOKUP(E180,DropDowns!B:D,3,0)))</f>
        <v/>
      </c>
      <c r="E180" s="66" t="s">
        <v>77</v>
      </c>
      <c r="F180" s="115"/>
      <c r="G180" s="43" t="s">
        <v>78</v>
      </c>
      <c r="H180" s="5"/>
      <c r="I180" s="5" t="str">
        <f t="shared" si="7"/>
        <v>No</v>
      </c>
      <c r="J180" s="8">
        <v>8</v>
      </c>
    </row>
    <row r="181" spans="1:10" ht="41.25" customHeight="1" x14ac:dyDescent="0.35">
      <c r="A181" s="5"/>
      <c r="B181" s="6">
        <v>180</v>
      </c>
      <c r="C181" s="53" t="s">
        <v>69</v>
      </c>
      <c r="D181" s="54" t="str">
        <f>IF(OR(E181="",E181="(chagua uchaguzi)"),"",IF(VLOOKUP(E181,DropDowns!B:D,3,0)=0,"",VLOOKUP(E181,DropDowns!B:D,3,0)))</f>
        <v/>
      </c>
      <c r="E181" s="66" t="s">
        <v>77</v>
      </c>
      <c r="F181" s="115"/>
      <c r="G181" s="43" t="s">
        <v>78</v>
      </c>
      <c r="H181" s="5"/>
      <c r="I181" s="5" t="str">
        <f t="shared" si="7"/>
        <v>No</v>
      </c>
      <c r="J181" s="8">
        <v>8</v>
      </c>
    </row>
    <row r="182" spans="1:10" ht="41.25" customHeight="1" x14ac:dyDescent="0.35">
      <c r="A182" s="5"/>
      <c r="B182" s="6">
        <v>181</v>
      </c>
      <c r="C182" s="53" t="s">
        <v>188</v>
      </c>
      <c r="D182" s="54" t="str">
        <f>IF(OR(E182="",E182="(chagua uchaguzi)"),"",IF(VLOOKUP(E182,DropDowns!B:D,3,0)=0,"",VLOOKUP(E182,DropDowns!B:D,3,0)))</f>
        <v/>
      </c>
      <c r="E182" s="66" t="s">
        <v>77</v>
      </c>
      <c r="F182" s="115"/>
      <c r="G182" s="43" t="s">
        <v>78</v>
      </c>
      <c r="H182" s="5"/>
      <c r="I182" s="5" t="str">
        <f t="shared" si="7"/>
        <v>No</v>
      </c>
      <c r="J182" s="8">
        <v>8</v>
      </c>
    </row>
    <row r="183" spans="1:10" ht="41.25" customHeight="1" x14ac:dyDescent="0.35">
      <c r="A183" s="5"/>
      <c r="B183" s="6">
        <v>182</v>
      </c>
      <c r="C183" s="53" t="s">
        <v>70</v>
      </c>
      <c r="D183" s="54" t="str">
        <f>IF(OR(E183="",E183="(chagua uchaguzi)"),"",IF(VLOOKUP(E183,DropDowns!B:D,3,0)=0,"",VLOOKUP(E183,DropDowns!B:D,3,0)))</f>
        <v/>
      </c>
      <c r="E183" s="66" t="s">
        <v>77</v>
      </c>
      <c r="F183" s="115"/>
      <c r="G183" s="43" t="s">
        <v>78</v>
      </c>
      <c r="H183" s="5"/>
      <c r="I183" s="5" t="str">
        <f t="shared" si="7"/>
        <v>No</v>
      </c>
      <c r="J183" s="8">
        <v>8</v>
      </c>
    </row>
    <row r="184" spans="1:10" ht="41.25" customHeight="1" x14ac:dyDescent="0.35">
      <c r="A184" s="5"/>
      <c r="B184" s="6">
        <v>183</v>
      </c>
      <c r="C184" s="53" t="s">
        <v>290</v>
      </c>
      <c r="D184" s="54" t="str">
        <f>IF(OR(E184="",E184="(chagua uchaguzi)"),"",IF(VLOOKUP(E184,DropDowns!B:D,3,0)=0,"",VLOOKUP(E184,DropDowns!B:D,3,0)))</f>
        <v/>
      </c>
      <c r="E184" s="66" t="s">
        <v>77</v>
      </c>
      <c r="F184" s="115"/>
      <c r="G184" s="43" t="s">
        <v>78</v>
      </c>
      <c r="H184" s="5"/>
      <c r="I184" s="5" t="str">
        <f t="shared" si="7"/>
        <v>No</v>
      </c>
      <c r="J184" s="8">
        <v>8</v>
      </c>
    </row>
    <row r="185" spans="1:10" ht="41.25" customHeight="1" x14ac:dyDescent="0.35">
      <c r="A185" s="5"/>
      <c r="B185" s="6">
        <v>184</v>
      </c>
      <c r="C185" s="71" t="s">
        <v>189</v>
      </c>
      <c r="D185" s="54" t="str">
        <f>IF(OR(E185="",E185="(chagua uchaguzi)"),"",IF(VLOOKUP(E185,DropDowns!B:D,3,0)=0,"",VLOOKUP(E185,DropDowns!B:D,3,0)))</f>
        <v/>
      </c>
      <c r="E185" s="66" t="s">
        <v>77</v>
      </c>
      <c r="F185" s="116"/>
      <c r="G185" s="96" t="s">
        <v>78</v>
      </c>
      <c r="H185" s="5"/>
      <c r="I185" s="5" t="str">
        <f t="shared" si="7"/>
        <v>No</v>
      </c>
      <c r="J185" s="8">
        <v>8</v>
      </c>
    </row>
    <row r="186" spans="1:10" x14ac:dyDescent="0.35">
      <c r="A186" s="5"/>
      <c r="B186" s="6">
        <v>185</v>
      </c>
      <c r="C186" s="56"/>
      <c r="D186" s="57" t="str">
        <f>IF(OR(E186="",E186="(select option)"),"",VLOOKUP(E186,DropDowns!C:D,2,0))</f>
        <v/>
      </c>
      <c r="E186" s="75"/>
      <c r="F186" s="117"/>
      <c r="G186" s="80"/>
      <c r="H186" s="5"/>
      <c r="I186" s="5" t="str">
        <f t="shared" si="7"/>
        <v>No</v>
      </c>
      <c r="J186" s="8">
        <v>8</v>
      </c>
    </row>
    <row r="187" spans="1:10" x14ac:dyDescent="0.35">
      <c r="A187" s="5"/>
      <c r="B187" s="6">
        <v>186</v>
      </c>
      <c r="C187" s="98"/>
      <c r="D187" s="20" t="str">
        <f>IF(OR(E187="",E187="(select option)"),"",VLOOKUP(E187,DropDowns!C:D,2,0))</f>
        <v/>
      </c>
      <c r="E187" s="74"/>
      <c r="F187" s="113"/>
      <c r="G187" s="79"/>
      <c r="H187" s="5"/>
      <c r="I187" s="5" t="str">
        <f t="shared" si="7"/>
        <v>No</v>
      </c>
      <c r="J187" s="8">
        <v>8</v>
      </c>
    </row>
    <row r="188" spans="1:10" x14ac:dyDescent="0.35">
      <c r="A188" s="5"/>
      <c r="B188" s="6">
        <v>187</v>
      </c>
      <c r="C188" s="70" t="s">
        <v>71</v>
      </c>
      <c r="D188" s="52" t="str">
        <f>IF(OR(E188="",E188="(select option)"),"",VLOOKUP(E188,DropDowns!C:D,2,0))</f>
        <v/>
      </c>
      <c r="E188" s="74"/>
      <c r="F188" s="113"/>
      <c r="G188" s="79"/>
      <c r="H188" s="5"/>
      <c r="I188" s="5" t="str">
        <f t="shared" si="7"/>
        <v>No</v>
      </c>
      <c r="J188" s="8">
        <v>8</v>
      </c>
    </row>
    <row r="189" spans="1:10" ht="36" customHeight="1" x14ac:dyDescent="0.35">
      <c r="A189" s="5"/>
      <c r="B189" s="6">
        <v>188</v>
      </c>
      <c r="C189" s="107" t="s">
        <v>291</v>
      </c>
      <c r="D189" s="54" t="str">
        <f>IF(OR(E189="",E189="(chagua uchaguzi)"),"",IF(VLOOKUP(E189,DropDowns!B:D,3,0)=0,"",VLOOKUP(E189,DropDowns!B:D,3,0)))</f>
        <v/>
      </c>
      <c r="E189" s="108" t="s">
        <v>77</v>
      </c>
      <c r="F189" s="118"/>
      <c r="G189" s="109" t="s">
        <v>78</v>
      </c>
      <c r="H189" s="5"/>
      <c r="I189" s="5" t="str">
        <f t="shared" si="7"/>
        <v>No</v>
      </c>
      <c r="J189" s="8">
        <v>8</v>
      </c>
    </row>
    <row r="190" spans="1:10" x14ac:dyDescent="0.35">
      <c r="A190" s="5"/>
      <c r="B190" s="6">
        <v>189</v>
      </c>
      <c r="C190" s="56"/>
      <c r="D190" s="57" t="str">
        <f>IF(OR(E190="",E190="(select option)"),"",VLOOKUP(E190,DropDowns!C:D,2,0))</f>
        <v/>
      </c>
      <c r="E190" s="75"/>
      <c r="F190" s="117"/>
      <c r="G190" s="80"/>
      <c r="H190" s="5"/>
      <c r="I190" s="5" t="str">
        <f t="shared" si="7"/>
        <v>No</v>
      </c>
      <c r="J190" s="8">
        <v>8</v>
      </c>
    </row>
    <row r="191" spans="1:10" x14ac:dyDescent="0.35">
      <c r="A191" s="5"/>
      <c r="B191" s="6">
        <v>190</v>
      </c>
      <c r="C191" s="98"/>
      <c r="D191" s="20" t="str">
        <f>IF(OR(E191="",E191="(select option)"),"",VLOOKUP(E191,DropDowns!C:D,2,0))</f>
        <v/>
      </c>
      <c r="E191" s="74"/>
      <c r="F191" s="113"/>
      <c r="G191" s="79"/>
      <c r="H191" s="5"/>
      <c r="I191" s="5" t="str">
        <f t="shared" si="7"/>
        <v>No</v>
      </c>
      <c r="J191" s="8">
        <v>8</v>
      </c>
    </row>
    <row r="192" spans="1:10" x14ac:dyDescent="0.35">
      <c r="A192" s="5"/>
      <c r="B192" s="6">
        <v>191</v>
      </c>
      <c r="C192" s="70" t="s">
        <v>72</v>
      </c>
      <c r="D192" s="52" t="str">
        <f>IF(OR(E192="",E192="(select option)"),"",VLOOKUP(E192,DropDowns!C:D,2,0))</f>
        <v/>
      </c>
      <c r="E192" s="74"/>
      <c r="F192" s="113"/>
      <c r="G192" s="79"/>
      <c r="H192" s="5"/>
      <c r="I192" s="5" t="str">
        <f t="shared" si="7"/>
        <v>No</v>
      </c>
      <c r="J192" s="8">
        <v>8</v>
      </c>
    </row>
    <row r="193" spans="1:10" ht="43.5" customHeight="1" x14ac:dyDescent="0.35">
      <c r="A193" s="5"/>
      <c r="B193" s="6">
        <v>192</v>
      </c>
      <c r="C193" s="107" t="s">
        <v>73</v>
      </c>
      <c r="D193" s="54" t="str">
        <f>IF(OR(E193="",E193="(chagua uchaguzi)"),"",IF(VLOOKUP(E193,DropDowns!B:D,3,0)=0,"",VLOOKUP(E193,DropDowns!B:D,3,0)))</f>
        <v/>
      </c>
      <c r="E193" s="108" t="s">
        <v>77</v>
      </c>
      <c r="F193" s="118"/>
      <c r="G193" s="109" t="s">
        <v>78</v>
      </c>
      <c r="H193" s="5"/>
      <c r="I193" s="5" t="str">
        <f t="shared" si="7"/>
        <v>No</v>
      </c>
      <c r="J193" s="8">
        <v>8</v>
      </c>
    </row>
    <row r="194" spans="1:10" ht="14.25" customHeight="1" x14ac:dyDescent="0.35">
      <c r="A194" s="5"/>
      <c r="B194" s="6">
        <v>193</v>
      </c>
      <c r="C194" s="56"/>
      <c r="D194" s="57" t="str">
        <f>IF(OR(E194="",E194="(select option)"),"",VLOOKUP(E194,DropDowns!C:D,2,0))</f>
        <v/>
      </c>
      <c r="E194" s="75"/>
      <c r="F194" s="117"/>
      <c r="G194" s="80"/>
      <c r="H194" s="5"/>
      <c r="I194" s="5" t="str">
        <f t="shared" si="7"/>
        <v>No</v>
      </c>
      <c r="J194" s="8">
        <v>8</v>
      </c>
    </row>
    <row r="195" spans="1:10" x14ac:dyDescent="0.35">
      <c r="A195" s="5"/>
      <c r="B195" s="6">
        <v>194</v>
      </c>
      <c r="C195" s="98"/>
      <c r="D195" s="20" t="str">
        <f>IF(OR(E195="",E195="(select option)"),"",VLOOKUP(E195,DropDowns!C:D,2,0))</f>
        <v/>
      </c>
      <c r="E195" s="74"/>
      <c r="F195" s="113"/>
      <c r="G195" s="79"/>
      <c r="H195" s="5"/>
      <c r="I195" s="5" t="str">
        <f t="shared" si="7"/>
        <v>No</v>
      </c>
      <c r="J195" s="8">
        <v>8</v>
      </c>
    </row>
    <row r="196" spans="1:10" x14ac:dyDescent="0.35">
      <c r="A196" s="5"/>
      <c r="B196" s="6">
        <v>195</v>
      </c>
      <c r="C196" s="70" t="s">
        <v>74</v>
      </c>
      <c r="D196" s="52" t="str">
        <f>IF(OR(E196="",E196="(select option)"),"",VLOOKUP(E196,DropDowns!C:D,2,0))</f>
        <v/>
      </c>
      <c r="E196" s="74"/>
      <c r="F196" s="113"/>
      <c r="G196" s="79"/>
      <c r="H196" s="5"/>
      <c r="I196" s="5" t="str">
        <f t="shared" si="7"/>
        <v>No</v>
      </c>
      <c r="J196" s="8">
        <v>8</v>
      </c>
    </row>
    <row r="197" spans="1:10" ht="42" customHeight="1" x14ac:dyDescent="0.35">
      <c r="A197" s="5"/>
      <c r="B197" s="6">
        <v>196</v>
      </c>
      <c r="C197" s="107" t="s">
        <v>75</v>
      </c>
      <c r="D197" s="54" t="str">
        <f>IF(OR(E197="",E197="(chagua uchaguzi)"),"",IF(VLOOKUP(E197,DropDowns!B:D,3,0)=0,"",VLOOKUP(E197,DropDowns!B:D,3,0)))</f>
        <v/>
      </c>
      <c r="E197" s="108" t="s">
        <v>77</v>
      </c>
      <c r="F197" s="118"/>
      <c r="G197" s="109" t="s">
        <v>78</v>
      </c>
      <c r="H197" s="5"/>
      <c r="I197" s="5" t="str">
        <f t="shared" si="7"/>
        <v>No</v>
      </c>
      <c r="J197" s="8">
        <v>8</v>
      </c>
    </row>
    <row r="198" spans="1:10" x14ac:dyDescent="0.35">
      <c r="A198" s="5"/>
      <c r="B198" s="6">
        <v>197</v>
      </c>
      <c r="C198" s="56"/>
      <c r="D198" s="57" t="str">
        <f>IF(OR(E198="",E198="(select option)"),"",VLOOKUP(E198,DropDowns!C:D,2,0))</f>
        <v/>
      </c>
      <c r="E198" s="75"/>
      <c r="F198" s="117"/>
      <c r="G198" s="80"/>
      <c r="H198" s="5"/>
      <c r="I198" s="5" t="str">
        <f t="shared" si="7"/>
        <v>No</v>
      </c>
      <c r="J198" s="8">
        <v>8</v>
      </c>
    </row>
    <row r="199" spans="1:10" x14ac:dyDescent="0.35">
      <c r="A199" s="5"/>
      <c r="B199" s="6">
        <v>198</v>
      </c>
      <c r="C199" s="98"/>
      <c r="D199" s="20" t="str">
        <f>IF(OR(E199="",E199="(select option)"),"",VLOOKUP(E199,DropDowns!C:D,2,0))</f>
        <v/>
      </c>
      <c r="E199" s="74"/>
      <c r="F199" s="113"/>
      <c r="G199" s="79"/>
      <c r="H199" s="5"/>
      <c r="I199" s="5" t="str">
        <f t="shared" si="7"/>
        <v>No</v>
      </c>
      <c r="J199" s="8">
        <v>8</v>
      </c>
    </row>
    <row r="200" spans="1:10" x14ac:dyDescent="0.35">
      <c r="A200" s="5"/>
      <c r="B200" s="6">
        <v>199</v>
      </c>
      <c r="C200" s="70" t="s">
        <v>76</v>
      </c>
      <c r="D200" s="52" t="str">
        <f>IF(OR(E200="",E200="(select option)"),"",VLOOKUP(E200,DropDowns!C:D,2,0))</f>
        <v/>
      </c>
      <c r="E200" s="74"/>
      <c r="F200" s="113"/>
      <c r="G200" s="79"/>
      <c r="H200" s="5"/>
      <c r="I200" s="5" t="str">
        <f t="shared" si="7"/>
        <v>No</v>
      </c>
      <c r="J200" s="8">
        <v>8</v>
      </c>
    </row>
    <row r="201" spans="1:10" ht="57" customHeight="1" x14ac:dyDescent="0.35">
      <c r="A201" s="5"/>
      <c r="B201" s="6">
        <v>200</v>
      </c>
      <c r="C201" s="107" t="s">
        <v>313</v>
      </c>
      <c r="D201" s="54" t="str">
        <f>IF(OR(E201="",E201="(chagua uchaguzi)"),"",IF(VLOOKUP(E201,DropDowns!B:D,3,0)=0,"",VLOOKUP(E201,DropDowns!B:D,3,0)))</f>
        <v/>
      </c>
      <c r="E201" s="108" t="s">
        <v>77</v>
      </c>
      <c r="F201" s="118"/>
      <c r="G201" s="109" t="s">
        <v>78</v>
      </c>
      <c r="H201" s="5"/>
      <c r="I201" s="5" t="str">
        <f t="shared" si="7"/>
        <v>No</v>
      </c>
      <c r="J201" s="8">
        <v>8</v>
      </c>
    </row>
    <row r="202" spans="1:10" x14ac:dyDescent="0.35">
      <c r="A202" s="5"/>
      <c r="B202" s="6">
        <v>201</v>
      </c>
      <c r="C202" s="56"/>
      <c r="D202" s="57" t="str">
        <f>IF(OR(E202="",E202="(select option)"),"",VLOOKUP(E202,DropDowns!C:D,2,0))</f>
        <v/>
      </c>
      <c r="E202" s="75"/>
      <c r="F202" s="117"/>
      <c r="G202" s="80"/>
      <c r="H202" s="5"/>
      <c r="I202" s="5"/>
    </row>
    <row r="203" spans="1:10" x14ac:dyDescent="0.35">
      <c r="A203" s="5"/>
      <c r="B203" s="6">
        <v>202</v>
      </c>
      <c r="C203" s="16"/>
      <c r="D203" s="5"/>
      <c r="E203" s="72"/>
      <c r="F203" s="92"/>
      <c r="G203" s="44"/>
      <c r="H203" s="5"/>
      <c r="I203" s="5"/>
    </row>
    <row r="204" spans="1:10" x14ac:dyDescent="0.35">
      <c r="A204" s="5"/>
      <c r="B204" s="6">
        <v>203</v>
      </c>
      <c r="C204" s="16"/>
      <c r="D204" s="5"/>
      <c r="E204" s="72"/>
      <c r="F204" s="92"/>
      <c r="G204" s="44"/>
      <c r="H204" s="5"/>
      <c r="I204" s="5"/>
    </row>
    <row r="205" spans="1:10" x14ac:dyDescent="0.35">
      <c r="A205" s="5"/>
      <c r="B205" s="6">
        <v>204</v>
      </c>
      <c r="C205" s="16"/>
      <c r="D205" s="5"/>
      <c r="E205" s="72"/>
      <c r="F205" s="92"/>
      <c r="G205" s="44"/>
      <c r="H205" s="5"/>
      <c r="I205" s="5"/>
    </row>
    <row r="206" spans="1:10" x14ac:dyDescent="0.35">
      <c r="A206" s="5"/>
      <c r="B206" s="6">
        <v>205</v>
      </c>
      <c r="C206" s="16"/>
      <c r="D206" s="5"/>
      <c r="E206" s="72"/>
      <c r="F206" s="92"/>
      <c r="G206" s="44"/>
      <c r="H206" s="5"/>
      <c r="I206" s="5"/>
    </row>
    <row r="207" spans="1:10" x14ac:dyDescent="0.35">
      <c r="A207" s="5"/>
      <c r="B207" s="6">
        <v>206</v>
      </c>
      <c r="C207" s="16"/>
      <c r="D207" s="5"/>
      <c r="E207" s="72"/>
      <c r="F207" s="92"/>
      <c r="G207" s="44"/>
      <c r="H207" s="5"/>
      <c r="I207" s="5"/>
    </row>
    <row r="208" spans="1:10" x14ac:dyDescent="0.35">
      <c r="A208" s="5"/>
      <c r="B208" s="6">
        <v>207</v>
      </c>
      <c r="C208" s="16"/>
      <c r="D208" s="5"/>
      <c r="E208" s="72"/>
      <c r="F208" s="92"/>
      <c r="G208" s="44"/>
      <c r="H208" s="5"/>
      <c r="I208" s="5"/>
    </row>
    <row r="209" spans="1:9" x14ac:dyDescent="0.35">
      <c r="A209" s="5"/>
      <c r="B209" s="6">
        <v>208</v>
      </c>
      <c r="C209" s="16"/>
      <c r="D209" s="5"/>
      <c r="E209" s="72"/>
      <c r="F209" s="92"/>
      <c r="G209" s="44"/>
      <c r="H209" s="5"/>
      <c r="I209" s="5"/>
    </row>
    <row r="210" spans="1:9" x14ac:dyDescent="0.35">
      <c r="A210" s="5"/>
      <c r="B210" s="6">
        <v>209</v>
      </c>
      <c r="C210" s="16"/>
      <c r="D210" s="5"/>
      <c r="E210" s="72"/>
      <c r="F210" s="92"/>
      <c r="G210" s="44"/>
      <c r="H210" s="5"/>
      <c r="I210" s="5"/>
    </row>
    <row r="211" spans="1:9" x14ac:dyDescent="0.35">
      <c r="A211" s="5"/>
      <c r="B211" s="6">
        <v>210</v>
      </c>
      <c r="C211" s="16"/>
      <c r="D211" s="5"/>
      <c r="E211" s="72"/>
      <c r="F211" s="92"/>
      <c r="G211" s="44"/>
      <c r="H211" s="5"/>
      <c r="I211" s="5"/>
    </row>
    <row r="212" spans="1:9" x14ac:dyDescent="0.35">
      <c r="B212" s="6">
        <v>211</v>
      </c>
    </row>
    <row r="213" spans="1:9" x14ac:dyDescent="0.35">
      <c r="B213" s="6">
        <v>212</v>
      </c>
    </row>
    <row r="214" spans="1:9" x14ac:dyDescent="0.35">
      <c r="B214" s="6">
        <v>213</v>
      </c>
    </row>
    <row r="215" spans="1:9" x14ac:dyDescent="0.35">
      <c r="B215" s="6">
        <v>214</v>
      </c>
    </row>
    <row r="216" spans="1:9" x14ac:dyDescent="0.35">
      <c r="B216" s="6">
        <v>215</v>
      </c>
    </row>
    <row r="217" spans="1:9" x14ac:dyDescent="0.35">
      <c r="B217" s="6">
        <v>216</v>
      </c>
    </row>
    <row r="218" spans="1:9" x14ac:dyDescent="0.35">
      <c r="B218" s="6">
        <v>217</v>
      </c>
    </row>
    <row r="219" spans="1:9" x14ac:dyDescent="0.35">
      <c r="B219" s="6">
        <v>218</v>
      </c>
    </row>
    <row r="220" spans="1:9" x14ac:dyDescent="0.35">
      <c r="B220" s="6">
        <v>219</v>
      </c>
    </row>
    <row r="221" spans="1:9" x14ac:dyDescent="0.35">
      <c r="B221" s="6">
        <v>220</v>
      </c>
    </row>
    <row r="222" spans="1:9" x14ac:dyDescent="0.35">
      <c r="B222" s="6">
        <v>221</v>
      </c>
    </row>
    <row r="223" spans="1:9" x14ac:dyDescent="0.35">
      <c r="B223" s="6">
        <v>222</v>
      </c>
    </row>
    <row r="224" spans="1:9" x14ac:dyDescent="0.35">
      <c r="B224" s="6">
        <v>223</v>
      </c>
    </row>
    <row r="225" spans="2:2" x14ac:dyDescent="0.35">
      <c r="B225" s="6">
        <v>224</v>
      </c>
    </row>
    <row r="226" spans="2:2" x14ac:dyDescent="0.35">
      <c r="B226" s="6">
        <v>225</v>
      </c>
    </row>
    <row r="227" spans="2:2" x14ac:dyDescent="0.35">
      <c r="B227" s="6">
        <v>226</v>
      </c>
    </row>
    <row r="228" spans="2:2" x14ac:dyDescent="0.35">
      <c r="B228" s="6">
        <v>227</v>
      </c>
    </row>
    <row r="229" spans="2:2" x14ac:dyDescent="0.35">
      <c r="B229" s="6">
        <v>228</v>
      </c>
    </row>
    <row r="230" spans="2:2" x14ac:dyDescent="0.35">
      <c r="B230" s="6">
        <v>229</v>
      </c>
    </row>
    <row r="231" spans="2:2" x14ac:dyDescent="0.35">
      <c r="B231" s="6">
        <v>230</v>
      </c>
    </row>
    <row r="232" spans="2:2" x14ac:dyDescent="0.35">
      <c r="B232" s="6">
        <v>231</v>
      </c>
    </row>
    <row r="233" spans="2:2" x14ac:dyDescent="0.35">
      <c r="B233" s="6">
        <v>232</v>
      </c>
    </row>
    <row r="234" spans="2:2" x14ac:dyDescent="0.35">
      <c r="B234" s="6">
        <v>233</v>
      </c>
    </row>
    <row r="235" spans="2:2" x14ac:dyDescent="0.35">
      <c r="B235" s="6">
        <v>234</v>
      </c>
    </row>
    <row r="236" spans="2:2" x14ac:dyDescent="0.35">
      <c r="B236" s="6">
        <v>235</v>
      </c>
    </row>
    <row r="237" spans="2:2" x14ac:dyDescent="0.35">
      <c r="B237" s="6">
        <v>236</v>
      </c>
    </row>
    <row r="238" spans="2:2" x14ac:dyDescent="0.35">
      <c r="B238" s="6">
        <v>237</v>
      </c>
    </row>
    <row r="239" spans="2:2" x14ac:dyDescent="0.35">
      <c r="B239" s="6">
        <v>238</v>
      </c>
    </row>
    <row r="240" spans="2:2" x14ac:dyDescent="0.35">
      <c r="B240" s="6">
        <v>239</v>
      </c>
    </row>
    <row r="241" spans="2:2" x14ac:dyDescent="0.35">
      <c r="B241" s="6">
        <v>240</v>
      </c>
    </row>
    <row r="242" spans="2:2" x14ac:dyDescent="0.35">
      <c r="B242" s="6">
        <v>241</v>
      </c>
    </row>
    <row r="243" spans="2:2" x14ac:dyDescent="0.35">
      <c r="B243" s="6">
        <v>242</v>
      </c>
    </row>
    <row r="244" spans="2:2" x14ac:dyDescent="0.35">
      <c r="B244" s="6">
        <v>243</v>
      </c>
    </row>
    <row r="245" spans="2:2" x14ac:dyDescent="0.35">
      <c r="B245" s="6">
        <v>244</v>
      </c>
    </row>
    <row r="246" spans="2:2" x14ac:dyDescent="0.35">
      <c r="B246" s="6">
        <v>245</v>
      </c>
    </row>
    <row r="247" spans="2:2" x14ac:dyDescent="0.35">
      <c r="B247" s="6">
        <v>246</v>
      </c>
    </row>
    <row r="248" spans="2:2" x14ac:dyDescent="0.35">
      <c r="B248" s="6">
        <v>247</v>
      </c>
    </row>
    <row r="249" spans="2:2" x14ac:dyDescent="0.35">
      <c r="B249" s="6">
        <v>248</v>
      </c>
    </row>
    <row r="250" spans="2:2" x14ac:dyDescent="0.35">
      <c r="B250" s="6">
        <v>249</v>
      </c>
    </row>
    <row r="251" spans="2:2" x14ac:dyDescent="0.35">
      <c r="B251" s="6">
        <v>250</v>
      </c>
    </row>
    <row r="252" spans="2:2" x14ac:dyDescent="0.35">
      <c r="B252" s="6">
        <v>251</v>
      </c>
    </row>
    <row r="253" spans="2:2" x14ac:dyDescent="0.35">
      <c r="B253" s="6">
        <v>252</v>
      </c>
    </row>
    <row r="254" spans="2:2" x14ac:dyDescent="0.35">
      <c r="B254" s="6">
        <v>253</v>
      </c>
    </row>
    <row r="255" spans="2:2" x14ac:dyDescent="0.35">
      <c r="B255" s="6">
        <v>254</v>
      </c>
    </row>
    <row r="256" spans="2:2" x14ac:dyDescent="0.35">
      <c r="B256" s="6">
        <v>255</v>
      </c>
    </row>
    <row r="257" spans="2:2" x14ac:dyDescent="0.35">
      <c r="B257" s="6">
        <v>256</v>
      </c>
    </row>
    <row r="258" spans="2:2" x14ac:dyDescent="0.35">
      <c r="B258" s="6">
        <v>257</v>
      </c>
    </row>
    <row r="259" spans="2:2" x14ac:dyDescent="0.35">
      <c r="B259" s="6">
        <v>258</v>
      </c>
    </row>
    <row r="260" spans="2:2" x14ac:dyDescent="0.35">
      <c r="B260" s="6">
        <v>259</v>
      </c>
    </row>
    <row r="261" spans="2:2" x14ac:dyDescent="0.35">
      <c r="B261" s="6">
        <v>260</v>
      </c>
    </row>
    <row r="262" spans="2:2" x14ac:dyDescent="0.35">
      <c r="B262" s="6">
        <v>261</v>
      </c>
    </row>
    <row r="263" spans="2:2" x14ac:dyDescent="0.35">
      <c r="B263" s="6">
        <v>262</v>
      </c>
    </row>
    <row r="264" spans="2:2" x14ac:dyDescent="0.35">
      <c r="B264" s="6">
        <v>263</v>
      </c>
    </row>
    <row r="265" spans="2:2" x14ac:dyDescent="0.35">
      <c r="B265" s="6">
        <v>264</v>
      </c>
    </row>
    <row r="266" spans="2:2" x14ac:dyDescent="0.35">
      <c r="B266" s="6">
        <v>265</v>
      </c>
    </row>
    <row r="267" spans="2:2" x14ac:dyDescent="0.35">
      <c r="B267" s="6">
        <v>266</v>
      </c>
    </row>
    <row r="268" spans="2:2" x14ac:dyDescent="0.35">
      <c r="B268" s="6">
        <v>267</v>
      </c>
    </row>
    <row r="269" spans="2:2" x14ac:dyDescent="0.35">
      <c r="B269" s="6">
        <v>268</v>
      </c>
    </row>
    <row r="270" spans="2:2" x14ac:dyDescent="0.35">
      <c r="B270" s="6">
        <v>269</v>
      </c>
    </row>
    <row r="271" spans="2:2" x14ac:dyDescent="0.35">
      <c r="B271" s="6">
        <v>270</v>
      </c>
    </row>
    <row r="272" spans="2:2" x14ac:dyDescent="0.35">
      <c r="B272" s="6">
        <v>271</v>
      </c>
    </row>
    <row r="273" spans="2:2" x14ac:dyDescent="0.35">
      <c r="B273" s="6">
        <v>272</v>
      </c>
    </row>
    <row r="274" spans="2:2" x14ac:dyDescent="0.35">
      <c r="B274" s="6">
        <v>273</v>
      </c>
    </row>
    <row r="275" spans="2:2" x14ac:dyDescent="0.35">
      <c r="B275" s="6">
        <v>274</v>
      </c>
    </row>
    <row r="276" spans="2:2" x14ac:dyDescent="0.35">
      <c r="B276" s="6">
        <v>275</v>
      </c>
    </row>
    <row r="277" spans="2:2" x14ac:dyDescent="0.35">
      <c r="B277" s="6">
        <v>276</v>
      </c>
    </row>
    <row r="278" spans="2:2" x14ac:dyDescent="0.35">
      <c r="B278" s="6">
        <v>277</v>
      </c>
    </row>
    <row r="279" spans="2:2" x14ac:dyDescent="0.35">
      <c r="B279" s="6">
        <v>278</v>
      </c>
    </row>
    <row r="280" spans="2:2" x14ac:dyDescent="0.35">
      <c r="B280" s="6">
        <v>279</v>
      </c>
    </row>
    <row r="281" spans="2:2" x14ac:dyDescent="0.35">
      <c r="B281" s="6">
        <v>280</v>
      </c>
    </row>
    <row r="282" spans="2:2" x14ac:dyDescent="0.35">
      <c r="B282" s="6">
        <v>281</v>
      </c>
    </row>
    <row r="283" spans="2:2" x14ac:dyDescent="0.35">
      <c r="B283" s="6">
        <v>282</v>
      </c>
    </row>
    <row r="284" spans="2:2" x14ac:dyDescent="0.35">
      <c r="B284" s="6">
        <v>283</v>
      </c>
    </row>
    <row r="285" spans="2:2" x14ac:dyDescent="0.35">
      <c r="B285" s="6">
        <v>284</v>
      </c>
    </row>
    <row r="286" spans="2:2" x14ac:dyDescent="0.35">
      <c r="B286" s="6">
        <v>285</v>
      </c>
    </row>
    <row r="287" spans="2:2" x14ac:dyDescent="0.35">
      <c r="B287" s="6">
        <v>286</v>
      </c>
    </row>
    <row r="288" spans="2:2" x14ac:dyDescent="0.35">
      <c r="B288" s="6">
        <v>287</v>
      </c>
    </row>
    <row r="289" spans="2:2" x14ac:dyDescent="0.35">
      <c r="B289" s="6">
        <v>288</v>
      </c>
    </row>
    <row r="290" spans="2:2" x14ac:dyDescent="0.35">
      <c r="B290" s="6">
        <v>289</v>
      </c>
    </row>
    <row r="291" spans="2:2" x14ac:dyDescent="0.35">
      <c r="B291" s="6">
        <v>290</v>
      </c>
    </row>
    <row r="292" spans="2:2" x14ac:dyDescent="0.35">
      <c r="B292" s="6">
        <v>291</v>
      </c>
    </row>
    <row r="293" spans="2:2" x14ac:dyDescent="0.35">
      <c r="B293" s="6">
        <v>292</v>
      </c>
    </row>
    <row r="294" spans="2:2" x14ac:dyDescent="0.35">
      <c r="B294" s="6">
        <v>293</v>
      </c>
    </row>
    <row r="295" spans="2:2" x14ac:dyDescent="0.35">
      <c r="B295" s="6">
        <v>294</v>
      </c>
    </row>
    <row r="296" spans="2:2" x14ac:dyDescent="0.35">
      <c r="B296" s="6">
        <v>295</v>
      </c>
    </row>
    <row r="297" spans="2:2" x14ac:dyDescent="0.35">
      <c r="B297" s="6">
        <v>296</v>
      </c>
    </row>
    <row r="298" spans="2:2" x14ac:dyDescent="0.35">
      <c r="B298" s="6">
        <v>297</v>
      </c>
    </row>
    <row r="299" spans="2:2" x14ac:dyDescent="0.35">
      <c r="B299" s="6">
        <v>298</v>
      </c>
    </row>
    <row r="300" spans="2:2" x14ac:dyDescent="0.35">
      <c r="B300" s="6">
        <v>299</v>
      </c>
    </row>
    <row r="301" spans="2:2" x14ac:dyDescent="0.35">
      <c r="B301" s="6">
        <v>300</v>
      </c>
    </row>
    <row r="302" spans="2:2" x14ac:dyDescent="0.35">
      <c r="B302" s="6">
        <v>301</v>
      </c>
    </row>
    <row r="303" spans="2:2" x14ac:dyDescent="0.35">
      <c r="B303" s="6">
        <v>302</v>
      </c>
    </row>
    <row r="304" spans="2:2" x14ac:dyDescent="0.35">
      <c r="B304" s="6">
        <v>303</v>
      </c>
    </row>
    <row r="305" spans="2:2" x14ac:dyDescent="0.35">
      <c r="B305" s="6">
        <v>304</v>
      </c>
    </row>
    <row r="306" spans="2:2" x14ac:dyDescent="0.35">
      <c r="B306" s="6">
        <v>305</v>
      </c>
    </row>
    <row r="307" spans="2:2" x14ac:dyDescent="0.35">
      <c r="B307" s="6">
        <v>306</v>
      </c>
    </row>
    <row r="308" spans="2:2" x14ac:dyDescent="0.35">
      <c r="B308" s="6">
        <v>307</v>
      </c>
    </row>
    <row r="309" spans="2:2" x14ac:dyDescent="0.35">
      <c r="B309" s="6">
        <v>308</v>
      </c>
    </row>
    <row r="310" spans="2:2" x14ac:dyDescent="0.35">
      <c r="B310" s="6">
        <v>309</v>
      </c>
    </row>
    <row r="311" spans="2:2" x14ac:dyDescent="0.35">
      <c r="B311" s="6">
        <v>310</v>
      </c>
    </row>
    <row r="312" spans="2:2" x14ac:dyDescent="0.35">
      <c r="B312" s="6">
        <v>311</v>
      </c>
    </row>
    <row r="313" spans="2:2" x14ac:dyDescent="0.35">
      <c r="B313" s="6">
        <v>312</v>
      </c>
    </row>
    <row r="314" spans="2:2" x14ac:dyDescent="0.35">
      <c r="B314" s="6">
        <v>313</v>
      </c>
    </row>
    <row r="315" spans="2:2" x14ac:dyDescent="0.35">
      <c r="B315" s="6">
        <v>314</v>
      </c>
    </row>
    <row r="316" spans="2:2" x14ac:dyDescent="0.35">
      <c r="B316" s="6">
        <v>315</v>
      </c>
    </row>
    <row r="317" spans="2:2" x14ac:dyDescent="0.35">
      <c r="B317" s="6">
        <v>316</v>
      </c>
    </row>
    <row r="318" spans="2:2" x14ac:dyDescent="0.35">
      <c r="B318" s="6">
        <v>317</v>
      </c>
    </row>
    <row r="319" spans="2:2" x14ac:dyDescent="0.35">
      <c r="B319" s="6">
        <v>318</v>
      </c>
    </row>
    <row r="320" spans="2:2" x14ac:dyDescent="0.35">
      <c r="B320" s="6">
        <v>319</v>
      </c>
    </row>
    <row r="321" spans="2:2" x14ac:dyDescent="0.35">
      <c r="B321" s="6">
        <v>320</v>
      </c>
    </row>
    <row r="322" spans="2:2" x14ac:dyDescent="0.35">
      <c r="B322" s="6">
        <v>321</v>
      </c>
    </row>
    <row r="323" spans="2:2" x14ac:dyDescent="0.35">
      <c r="B323" s="6">
        <v>322</v>
      </c>
    </row>
    <row r="324" spans="2:2" x14ac:dyDescent="0.35">
      <c r="B324" s="6">
        <v>323</v>
      </c>
    </row>
    <row r="325" spans="2:2" x14ac:dyDescent="0.35">
      <c r="B325" s="6">
        <v>324</v>
      </c>
    </row>
    <row r="326" spans="2:2" x14ac:dyDescent="0.35">
      <c r="B326" s="6">
        <v>325</v>
      </c>
    </row>
    <row r="327" spans="2:2" x14ac:dyDescent="0.35">
      <c r="B327" s="6">
        <v>326</v>
      </c>
    </row>
    <row r="328" spans="2:2" x14ac:dyDescent="0.35">
      <c r="B328" s="6">
        <v>327</v>
      </c>
    </row>
    <row r="329" spans="2:2" x14ac:dyDescent="0.35">
      <c r="B329" s="6">
        <v>328</v>
      </c>
    </row>
    <row r="330" spans="2:2" x14ac:dyDescent="0.35">
      <c r="B330" s="6">
        <v>329</v>
      </c>
    </row>
    <row r="331" spans="2:2" x14ac:dyDescent="0.35">
      <c r="B331" s="6">
        <v>330</v>
      </c>
    </row>
    <row r="332" spans="2:2" x14ac:dyDescent="0.35">
      <c r="B332" s="6">
        <v>331</v>
      </c>
    </row>
    <row r="333" spans="2:2" x14ac:dyDescent="0.35">
      <c r="B333" s="6">
        <v>332</v>
      </c>
    </row>
    <row r="334" spans="2:2" x14ac:dyDescent="0.35">
      <c r="B334" s="6">
        <v>333</v>
      </c>
    </row>
    <row r="335" spans="2:2" x14ac:dyDescent="0.35">
      <c r="B335" s="6">
        <v>334</v>
      </c>
    </row>
    <row r="336" spans="2:2" x14ac:dyDescent="0.35">
      <c r="B336" s="6">
        <v>335</v>
      </c>
    </row>
    <row r="337" spans="2:2" x14ac:dyDescent="0.35">
      <c r="B337" s="6">
        <v>336</v>
      </c>
    </row>
    <row r="338" spans="2:2" x14ac:dyDescent="0.35">
      <c r="B338" s="6">
        <v>337</v>
      </c>
    </row>
    <row r="339" spans="2:2" x14ac:dyDescent="0.35">
      <c r="B339" s="6">
        <v>338</v>
      </c>
    </row>
    <row r="340" spans="2:2" x14ac:dyDescent="0.35">
      <c r="B340" s="6">
        <v>339</v>
      </c>
    </row>
    <row r="341" spans="2:2" x14ac:dyDescent="0.35">
      <c r="B341" s="6">
        <v>340</v>
      </c>
    </row>
    <row r="342" spans="2:2" x14ac:dyDescent="0.35">
      <c r="B342" s="6">
        <v>341</v>
      </c>
    </row>
    <row r="343" spans="2:2" x14ac:dyDescent="0.35">
      <c r="B343" s="6">
        <v>342</v>
      </c>
    </row>
    <row r="344" spans="2:2" x14ac:dyDescent="0.35">
      <c r="B344" s="6">
        <v>343</v>
      </c>
    </row>
    <row r="345" spans="2:2" x14ac:dyDescent="0.35">
      <c r="B345" s="6">
        <v>344</v>
      </c>
    </row>
    <row r="346" spans="2:2" x14ac:dyDescent="0.35">
      <c r="B346" s="6">
        <v>345</v>
      </c>
    </row>
    <row r="347" spans="2:2" x14ac:dyDescent="0.35">
      <c r="B347" s="6">
        <v>346</v>
      </c>
    </row>
    <row r="348" spans="2:2" x14ac:dyDescent="0.35">
      <c r="B348" s="6">
        <v>347</v>
      </c>
    </row>
    <row r="349" spans="2:2" x14ac:dyDescent="0.35">
      <c r="B349" s="6">
        <v>348</v>
      </c>
    </row>
    <row r="350" spans="2:2" x14ac:dyDescent="0.35">
      <c r="B350" s="6">
        <v>349</v>
      </c>
    </row>
    <row r="351" spans="2:2" x14ac:dyDescent="0.35">
      <c r="B351" s="6">
        <v>350</v>
      </c>
    </row>
    <row r="352" spans="2:2" x14ac:dyDescent="0.35">
      <c r="B352" s="6">
        <v>351</v>
      </c>
    </row>
    <row r="353" spans="2:2" x14ac:dyDescent="0.35">
      <c r="B353" s="6">
        <v>352</v>
      </c>
    </row>
    <row r="354" spans="2:2" x14ac:dyDescent="0.35">
      <c r="B354" s="6">
        <v>353</v>
      </c>
    </row>
    <row r="355" spans="2:2" x14ac:dyDescent="0.35">
      <c r="B355" s="6">
        <v>354</v>
      </c>
    </row>
    <row r="356" spans="2:2" x14ac:dyDescent="0.35">
      <c r="B356" s="6">
        <v>355</v>
      </c>
    </row>
    <row r="357" spans="2:2" x14ac:dyDescent="0.35">
      <c r="B357" s="6">
        <v>356</v>
      </c>
    </row>
    <row r="358" spans="2:2" x14ac:dyDescent="0.35">
      <c r="B358" s="6">
        <v>357</v>
      </c>
    </row>
    <row r="359" spans="2:2" x14ac:dyDescent="0.35">
      <c r="B359" s="6">
        <v>358</v>
      </c>
    </row>
    <row r="360" spans="2:2" x14ac:dyDescent="0.35">
      <c r="B360" s="6">
        <v>359</v>
      </c>
    </row>
    <row r="361" spans="2:2" x14ac:dyDescent="0.35">
      <c r="B361" s="6">
        <v>360</v>
      </c>
    </row>
    <row r="362" spans="2:2" x14ac:dyDescent="0.35">
      <c r="B362" s="6">
        <v>361</v>
      </c>
    </row>
    <row r="363" spans="2:2" x14ac:dyDescent="0.35">
      <c r="B363" s="6">
        <v>362</v>
      </c>
    </row>
    <row r="364" spans="2:2" x14ac:dyDescent="0.35">
      <c r="B364" s="6">
        <v>363</v>
      </c>
    </row>
    <row r="365" spans="2:2" x14ac:dyDescent="0.35">
      <c r="B365" s="6">
        <v>364</v>
      </c>
    </row>
    <row r="366" spans="2:2" x14ac:dyDescent="0.35">
      <c r="B366" s="6">
        <v>365</v>
      </c>
    </row>
    <row r="367" spans="2:2" x14ac:dyDescent="0.35">
      <c r="B367" s="6">
        <v>366</v>
      </c>
    </row>
    <row r="368" spans="2:2" x14ac:dyDescent="0.35">
      <c r="B368" s="6">
        <v>367</v>
      </c>
    </row>
    <row r="369" spans="2:2" x14ac:dyDescent="0.35">
      <c r="B369" s="6">
        <v>368</v>
      </c>
    </row>
    <row r="370" spans="2:2" x14ac:dyDescent="0.35">
      <c r="B370" s="6">
        <v>369</v>
      </c>
    </row>
    <row r="371" spans="2:2" x14ac:dyDescent="0.35">
      <c r="B371" s="6">
        <v>370</v>
      </c>
    </row>
    <row r="372" spans="2:2" x14ac:dyDescent="0.35">
      <c r="B372" s="6">
        <v>371</v>
      </c>
    </row>
    <row r="373" spans="2:2" x14ac:dyDescent="0.35">
      <c r="B373" s="6">
        <v>372</v>
      </c>
    </row>
    <row r="374" spans="2:2" x14ac:dyDescent="0.35">
      <c r="B374" s="6">
        <v>373</v>
      </c>
    </row>
    <row r="375" spans="2:2" x14ac:dyDescent="0.35">
      <c r="B375" s="6">
        <v>374</v>
      </c>
    </row>
    <row r="376" spans="2:2" x14ac:dyDescent="0.35">
      <c r="B376" s="6">
        <v>375</v>
      </c>
    </row>
    <row r="377" spans="2:2" x14ac:dyDescent="0.35">
      <c r="B377" s="6">
        <v>376</v>
      </c>
    </row>
    <row r="378" spans="2:2" x14ac:dyDescent="0.35">
      <c r="B378" s="6">
        <v>377</v>
      </c>
    </row>
    <row r="379" spans="2:2" x14ac:dyDescent="0.35">
      <c r="B379" s="6">
        <v>378</v>
      </c>
    </row>
    <row r="380" spans="2:2" x14ac:dyDescent="0.35">
      <c r="B380" s="6">
        <v>379</v>
      </c>
    </row>
    <row r="381" spans="2:2" x14ac:dyDescent="0.35">
      <c r="B381" s="6">
        <v>380</v>
      </c>
    </row>
    <row r="382" spans="2:2" x14ac:dyDescent="0.35">
      <c r="B382" s="6">
        <v>381</v>
      </c>
    </row>
    <row r="383" spans="2:2" x14ac:dyDescent="0.35">
      <c r="B383" s="6">
        <v>382</v>
      </c>
    </row>
    <row r="384" spans="2:2" x14ac:dyDescent="0.35">
      <c r="B384" s="6">
        <v>383</v>
      </c>
    </row>
    <row r="385" spans="2:2" x14ac:dyDescent="0.35">
      <c r="B385" s="6">
        <v>384</v>
      </c>
    </row>
    <row r="386" spans="2:2" x14ac:dyDescent="0.35">
      <c r="B386" s="6">
        <v>385</v>
      </c>
    </row>
    <row r="387" spans="2:2" x14ac:dyDescent="0.35">
      <c r="B387" s="6">
        <v>386</v>
      </c>
    </row>
    <row r="388" spans="2:2" x14ac:dyDescent="0.35">
      <c r="B388" s="6">
        <v>387</v>
      </c>
    </row>
    <row r="389" spans="2:2" x14ac:dyDescent="0.35">
      <c r="B389" s="6">
        <v>388</v>
      </c>
    </row>
    <row r="390" spans="2:2" x14ac:dyDescent="0.35">
      <c r="B390" s="6">
        <v>389</v>
      </c>
    </row>
    <row r="391" spans="2:2" x14ac:dyDescent="0.35">
      <c r="B391" s="6">
        <v>390</v>
      </c>
    </row>
    <row r="392" spans="2:2" x14ac:dyDescent="0.35">
      <c r="B392" s="6">
        <v>391</v>
      </c>
    </row>
    <row r="393" spans="2:2" x14ac:dyDescent="0.35">
      <c r="B393" s="6">
        <v>392</v>
      </c>
    </row>
    <row r="394" spans="2:2" x14ac:dyDescent="0.35">
      <c r="B394" s="6">
        <v>393</v>
      </c>
    </row>
    <row r="395" spans="2:2" x14ac:dyDescent="0.35">
      <c r="B395" s="6">
        <v>394</v>
      </c>
    </row>
    <row r="396" spans="2:2" x14ac:dyDescent="0.35">
      <c r="B396" s="6">
        <v>395</v>
      </c>
    </row>
    <row r="397" spans="2:2" x14ac:dyDescent="0.35">
      <c r="B397" s="6">
        <v>396</v>
      </c>
    </row>
  </sheetData>
  <sheetProtection sheet="1" objects="1" scenarios="1" formatRows="0"/>
  <dataConsolidate/>
  <conditionalFormatting sqref="G213:G1048576 G25 G55 G120 G145 G175 G42:G46 G49:G52 G148:G150 G154:G157 G161:G162 G166:G172 G178:G185 G189 G193 G201 G197 G15:G22 G3:G12 G27:G39 G57:G70 G84:G94 G97:G117 G123:G131 G135:G137 G141:G142">
    <cfRule type="containsText" dxfId="140" priority="309" operator="containsText" text="(chagua kiwango)">
      <formula>NOT(ISERROR(SEARCH("(chagua kiwango)",G3)))</formula>
    </cfRule>
  </conditionalFormatting>
  <conditionalFormatting sqref="G55 G84 G97 G120 G145 G175">
    <cfRule type="containsBlanks" dxfId="139" priority="305">
      <formula>LEN(TRIM(G55))=0</formula>
    </cfRule>
  </conditionalFormatting>
  <conditionalFormatting sqref="G25 G4">
    <cfRule type="containsBlanks" dxfId="138" priority="304">
      <formula>LEN(TRIM(G4))=0</formula>
    </cfRule>
  </conditionalFormatting>
  <conditionalFormatting sqref="E195:E197 E199:E201 E191:E193 E187:E189 E48:E52 E144:E150 E152:E157 E159:E162 E164:E172 E174:E185 E14:E22 E4:E12 E24:E39 E41:E46 E54:E70 E83:E94 E96:E117 E119:E131 E133:E137 E139:E142">
    <cfRule type="expression" dxfId="137" priority="292">
      <formula xml:space="preserve"> $D4 =""</formula>
    </cfRule>
    <cfRule type="expression" dxfId="136" priority="294">
      <formula xml:space="preserve"> $D4 = 4</formula>
    </cfRule>
    <cfRule type="expression" dxfId="135" priority="296">
      <formula>$D4 = 3</formula>
    </cfRule>
    <cfRule type="expression" dxfId="134" priority="297">
      <formula>$D4 = 2</formula>
    </cfRule>
    <cfRule type="expression" dxfId="133" priority="298">
      <formula xml:space="preserve"> $D4 = 1</formula>
    </cfRule>
    <cfRule type="expression" dxfId="132" priority="299">
      <formula xml:space="preserve"> $D4 = 0</formula>
    </cfRule>
  </conditionalFormatting>
  <conditionalFormatting sqref="E25 E55 E84 E120 E145 E175 E97 E4">
    <cfRule type="expression" dxfId="131" priority="291" stopIfTrue="1">
      <formula>$D4 = ""</formula>
    </cfRule>
  </conditionalFormatting>
  <conditionalFormatting sqref="E1:E70 E82:E1048576">
    <cfRule type="containsText" dxfId="130" priority="290" operator="containsText" text="(chagua uchaguzi)">
      <formula>NOT(ISERROR(SEARCH("(chagua uchaguzi)",E1)))</formula>
    </cfRule>
  </conditionalFormatting>
  <conditionalFormatting sqref="G73">
    <cfRule type="containsText" dxfId="129" priority="285" operator="containsText" text="(chagua kiwango)">
      <formula>NOT(ISERROR(SEARCH("(chagua kiwango)",G73)))</formula>
    </cfRule>
    <cfRule type="containsText" dxfId="128" priority="286" operator="containsText" text="5">
      <formula>NOT(ISERROR(SEARCH("5",G73)))</formula>
    </cfRule>
    <cfRule type="containsText" dxfId="127" priority="287" operator="containsText" text="4">
      <formula>NOT(ISERROR(SEARCH("4",G73)))</formula>
    </cfRule>
    <cfRule type="containsText" dxfId="126" priority="288" operator="containsText" text="3">
      <formula>NOT(ISERROR(SEARCH("3",G73)))</formula>
    </cfRule>
    <cfRule type="containsText" dxfId="125" priority="289" operator="containsText" text="2">
      <formula>NOT(ISERROR(SEARCH("2",G73)))</formula>
    </cfRule>
    <cfRule type="containsText" dxfId="124" priority="303" operator="containsText" text="1">
      <formula>NOT(ISERROR(SEARCH("1",G73)))</formula>
    </cfRule>
  </conditionalFormatting>
  <conditionalFormatting sqref="E72:E73">
    <cfRule type="expression" dxfId="123" priority="277">
      <formula xml:space="preserve"> $D72 =""</formula>
    </cfRule>
    <cfRule type="expression" dxfId="122" priority="278">
      <formula xml:space="preserve"> $D72 &gt; 4</formula>
    </cfRule>
    <cfRule type="expression" dxfId="121" priority="279">
      <formula xml:space="preserve"> $D72 = 4</formula>
    </cfRule>
    <cfRule type="expression" dxfId="120" priority="280">
      <formula>$D72 = 3</formula>
    </cfRule>
    <cfRule type="expression" dxfId="119" priority="281">
      <formula>$D72 = 2</formula>
    </cfRule>
    <cfRule type="expression" dxfId="118" priority="282">
      <formula xml:space="preserve"> $D72 = 1</formula>
    </cfRule>
    <cfRule type="expression" dxfId="117" priority="283">
      <formula xml:space="preserve"> $D72 = 0</formula>
    </cfRule>
  </conditionalFormatting>
  <conditionalFormatting sqref="E71:E73">
    <cfRule type="containsText" dxfId="116" priority="276" operator="containsText" text="(chagua uchaguzi)">
      <formula>NOT(ISERROR(SEARCH("(chagua uchaguzi)",E71)))</formula>
    </cfRule>
  </conditionalFormatting>
  <conditionalFormatting sqref="E74:E81">
    <cfRule type="containsText" dxfId="115" priority="262" operator="containsText" text="(chagua uchaguzi)">
      <formula>NOT(ISERROR(SEARCH("(chagua uchaguzi)",E74)))</formula>
    </cfRule>
  </conditionalFormatting>
  <conditionalFormatting sqref="E74:E81">
    <cfRule type="expression" dxfId="114" priority="263">
      <formula xml:space="preserve"> $D74 =""</formula>
    </cfRule>
    <cfRule type="expression" dxfId="113" priority="265">
      <formula xml:space="preserve"> $D74 = 4</formula>
    </cfRule>
    <cfRule type="expression" dxfId="112" priority="266">
      <formula>$D74 = 3</formula>
    </cfRule>
    <cfRule type="expression" dxfId="111" priority="267">
      <formula>$D74 = 2</formula>
    </cfRule>
    <cfRule type="expression" dxfId="110" priority="268">
      <formula xml:space="preserve"> $D74 = 1</formula>
    </cfRule>
    <cfRule type="expression" dxfId="109" priority="269">
      <formula xml:space="preserve"> $D74 = 0</formula>
    </cfRule>
  </conditionalFormatting>
  <conditionalFormatting sqref="G4:G1992">
    <cfRule type="containsText" dxfId="108" priority="273" operator="containsText" text="(chagua kiwango)">
      <formula>NOT(ISERROR(SEARCH("(chagua kiwango)",G4)))</formula>
    </cfRule>
    <cfRule type="containsText" dxfId="107" priority="274" operator="containsText" text="3">
      <formula>NOT(ISERROR(SEARCH("3",G4)))</formula>
    </cfRule>
    <cfRule type="containsText" dxfId="106" priority="275" operator="containsText" text="2">
      <formula>NOT(ISERROR(SEARCH("2",G4)))</formula>
    </cfRule>
    <cfRule type="containsText" dxfId="105" priority="284" operator="containsText" text="1">
      <formula>NOT(ISERROR(SEARCH("1",G4)))</formula>
    </cfRule>
  </conditionalFormatting>
  <conditionalFormatting sqref="C4:C5000">
    <cfRule type="expression" dxfId="104" priority="306">
      <formula>E4= "N/A"</formula>
    </cfRule>
  </conditionalFormatting>
  <conditionalFormatting sqref="E4:E5000">
    <cfRule type="expression" dxfId="103" priority="307">
      <formula>E4 = "N/A"</formula>
    </cfRule>
  </conditionalFormatting>
  <conditionalFormatting sqref="F4:F5000">
    <cfRule type="expression" dxfId="102" priority="308">
      <formula>E4 = "N/A"</formula>
    </cfRule>
  </conditionalFormatting>
  <conditionalFormatting sqref="G4:G5000">
    <cfRule type="expression" dxfId="101" priority="270" stopIfTrue="1">
      <formula>E4 = "N/A"</formula>
    </cfRule>
  </conditionalFormatting>
  <conditionalFormatting sqref="E74:E81">
    <cfRule type="expression" dxfId="100" priority="10">
      <formula xml:space="preserve"> $D74 =""</formula>
    </cfRule>
    <cfRule type="expression" dxfId="99" priority="11">
      <formula xml:space="preserve"> $D74 = 4</formula>
    </cfRule>
    <cfRule type="expression" dxfId="98" priority="12">
      <formula>$D74 = 3</formula>
    </cfRule>
    <cfRule type="expression" dxfId="97" priority="13">
      <formula>$D74 = 2</formula>
    </cfRule>
    <cfRule type="expression" dxfId="96" priority="14">
      <formula xml:space="preserve"> $D74 = 1</formula>
    </cfRule>
    <cfRule type="expression" dxfId="95" priority="15">
      <formula xml:space="preserve"> $D74 = 0</formula>
    </cfRule>
  </conditionalFormatting>
  <conditionalFormatting sqref="E74:E81">
    <cfRule type="containsText" dxfId="94" priority="9" operator="containsText" text="(chagua uchaguzi)">
      <formula>NOT(ISERROR(SEARCH("(chagua uchaguzi)",E74)))</formula>
    </cfRule>
  </conditionalFormatting>
  <conditionalFormatting sqref="E78">
    <cfRule type="expression" dxfId="93" priority="3">
      <formula xml:space="preserve"> $D78 =""</formula>
    </cfRule>
    <cfRule type="expression" dxfId="92" priority="4">
      <formula xml:space="preserve"> $D78 = 4</formula>
    </cfRule>
    <cfRule type="expression" dxfId="91" priority="5">
      <formula>$D78 = 3</formula>
    </cfRule>
    <cfRule type="expression" dxfId="90" priority="6">
      <formula>$D78 = 2</formula>
    </cfRule>
    <cfRule type="expression" dxfId="89" priority="7">
      <formula xml:space="preserve"> $D78 = 1</formula>
    </cfRule>
    <cfRule type="expression" dxfId="88" priority="8">
      <formula xml:space="preserve"> $D78 = 0</formula>
    </cfRule>
  </conditionalFormatting>
  <conditionalFormatting sqref="E78">
    <cfRule type="containsText" dxfId="87" priority="2" operator="containsText" text="(chagua uchaguzi)">
      <formula>NOT(ISERROR(SEARCH("(chagua uchaguzi)",E78)))</formula>
    </cfRule>
  </conditionalFormatting>
  <conditionalFormatting sqref="G78">
    <cfRule type="containsText" dxfId="86" priority="1" operator="containsText" text="(chagua kiwango)">
      <formula>NOT(ISERROR(SEARCH("(chagua kiwango)",G78)))</formula>
    </cfRule>
  </conditionalFormatting>
  <pageMargins left="0.7" right="0.7" top="0.75" bottom="0.75" header="0.3" footer="0.3"/>
  <pageSetup scale="75"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DropDowns!$B$3:$B$8</xm:f>
          </x14:formula1>
          <xm:sqref>E74:E81 E135:E137 E50:E52 E16:E22 E178:E185 E7:E12 E28:E39 E58:E70 E87:E94 E100:E117 E123:E131 E43:E46 E166:E172 E189 E193 E197 E201 E161:E162 E154:E157 E148:E150 E141:E142</xm:sqref>
        </x14:dataValidation>
        <x14:dataValidation type="list" allowBlank="1" showInputMessage="1" showErrorMessage="1">
          <x14:formula1>
            <xm:f>DropDowns!$E$3:$E$6</xm:f>
          </x14:formula1>
          <xm:sqref>G197 G16:G22 G148:G150 G28:G39 G201 G193 G189 G178:G185 G166:G172 G161:G162 G154:G157 G58:G70 G135:G137 G123:G131 G87:G94 G100:G117 G74:G81 G50:G52 G43:G46 G7:G12 G141:G142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L200"/>
  <sheetViews>
    <sheetView zoomScaleNormal="100" workbookViewId="0">
      <selection activeCell="B1" sqref="B1:B1048576"/>
    </sheetView>
  </sheetViews>
  <sheetFormatPr defaultColWidth="8.81640625" defaultRowHeight="37.5" customHeight="1" x14ac:dyDescent="0.35"/>
  <cols>
    <col min="1" max="1" width="2.54296875" customWidth="1"/>
    <col min="2" max="2" width="7.7265625" style="14" hidden="1" customWidth="1"/>
    <col min="3" max="3" width="62" style="48" customWidth="1"/>
    <col min="4" max="4" width="19.1796875" style="19" customWidth="1"/>
    <col min="5" max="5" width="15.81640625" style="32" customWidth="1"/>
    <col min="6" max="6" width="16.1796875" customWidth="1"/>
    <col min="7" max="7" width="55.453125" customWidth="1"/>
    <col min="8" max="8" width="9.453125" customWidth="1"/>
    <col min="9" max="9" width="21.1796875" customWidth="1"/>
    <col min="10" max="10" width="8.81640625" style="8"/>
    <col min="11" max="11" width="23.453125" customWidth="1"/>
    <col min="12" max="12" width="29" customWidth="1"/>
  </cols>
  <sheetData>
    <row r="1" spans="1:12" ht="14.25" customHeight="1" thickBot="1" x14ac:dyDescent="0.3">
      <c r="A1" s="15"/>
      <c r="B1" s="17"/>
      <c r="C1" s="47"/>
      <c r="D1" s="18"/>
      <c r="E1" s="28"/>
      <c r="F1" s="15"/>
      <c r="G1" s="15"/>
      <c r="H1" s="15"/>
      <c r="I1" s="15"/>
      <c r="J1" s="39"/>
      <c r="K1" s="15"/>
      <c r="L1" s="15"/>
    </row>
    <row r="2" spans="1:12" ht="37.5" customHeight="1" thickBot="1" x14ac:dyDescent="0.3">
      <c r="A2" s="49"/>
      <c r="B2" s="160" t="s">
        <v>166</v>
      </c>
      <c r="C2" s="161"/>
      <c r="D2" s="161"/>
      <c r="E2" s="161"/>
      <c r="F2" s="161"/>
      <c r="G2" s="161"/>
      <c r="H2" s="161"/>
      <c r="I2" s="161"/>
      <c r="J2" s="161"/>
      <c r="K2" s="161"/>
      <c r="L2" s="162"/>
    </row>
    <row r="3" spans="1:12" ht="11.25" customHeight="1" thickBot="1" x14ac:dyDescent="0.3">
      <c r="A3" s="15"/>
      <c r="B3" s="17"/>
      <c r="C3" s="47"/>
      <c r="D3" s="18"/>
      <c r="E3" s="28"/>
      <c r="F3" s="15"/>
      <c r="G3" s="15"/>
      <c r="H3" s="15"/>
      <c r="I3" s="15"/>
      <c r="J3" s="39"/>
      <c r="K3" s="15"/>
      <c r="L3" s="15"/>
    </row>
    <row r="4" spans="1:12" ht="37.5" customHeight="1" thickBot="1" x14ac:dyDescent="0.3">
      <c r="A4" s="15"/>
      <c r="B4" s="25" t="s">
        <v>10</v>
      </c>
      <c r="C4" s="45" t="s">
        <v>161</v>
      </c>
      <c r="D4" s="23" t="s">
        <v>162</v>
      </c>
      <c r="E4" s="29" t="s">
        <v>163</v>
      </c>
      <c r="F4" s="23" t="s">
        <v>132</v>
      </c>
      <c r="G4" s="26" t="s">
        <v>80</v>
      </c>
      <c r="H4" s="157" t="s">
        <v>167</v>
      </c>
      <c r="I4" s="158"/>
      <c r="J4" s="158"/>
      <c r="K4" s="159"/>
      <c r="L4" s="27" t="s">
        <v>133</v>
      </c>
    </row>
    <row r="5" spans="1:12" ht="37.5" customHeight="1" x14ac:dyDescent="0.25">
      <c r="A5" s="15"/>
      <c r="B5" s="24" t="str">
        <f>IFERROR(INDEX('Orodha ua uhakiki wa Miliki'!$B$1:$B$397, SMALL(INDEX(('Orodha ua uhakiki wa Miliki'!$I$1:$I$397="Yes")*(MATCH(ROW('Orodha ua uhakiki wa Miliki'!$I$1:$I$397), ROW('Orodha ua uhakiki wa Miliki'!$I$1:$I$397)))+('Orodha ua uhakiki wa Miliki'!$I$1:$I$397&lt;&gt;"Yes")*1048577, 0, 0), ROW(A1))),"")</f>
        <v/>
      </c>
      <c r="C5" s="94" t="str">
        <f>IFERROR(VLOOKUP(B5,'Orodha ua uhakiki wa Miliki'!B:C,2,0),"")</f>
        <v/>
      </c>
      <c r="D5" s="42" t="str">
        <f>IFERROR(VLOOKUP(VLOOKUP(B5,'Orodha ua uhakiki wa Miliki'!B:J,9,0),DropDowns!G:H,2,0),"")</f>
        <v/>
      </c>
      <c r="E5" s="31" t="str">
        <f>IFERROR(VLOOKUP(B5,'Orodha ua uhakiki wa Miliki'!B:E,4,0),"")</f>
        <v/>
      </c>
      <c r="F5" s="4" t="str">
        <f>IFERROR(VLOOKUP(B5,'Orodha ua uhakiki wa Miliki'!B:G,6,0),"")</f>
        <v/>
      </c>
      <c r="G5" s="92"/>
      <c r="H5" s="4" t="str">
        <f>IF(B5&lt;&gt;"","Ya ndani:","")</f>
        <v/>
      </c>
      <c r="I5" s="44"/>
      <c r="J5" s="4" t="str">
        <f>IF(B5&lt;&gt;"","Ya nje:","")</f>
        <v/>
      </c>
      <c r="K5" s="44"/>
      <c r="L5" s="92"/>
    </row>
    <row r="6" spans="1:12" ht="37.5" customHeight="1" x14ac:dyDescent="0.25">
      <c r="A6" s="15"/>
      <c r="B6" s="24" t="str">
        <f>IFERROR(INDEX('Orodha ua uhakiki wa Miliki'!$B$1:$B$397, SMALL(INDEX(('Orodha ua uhakiki wa Miliki'!$I$1:$I$397="Yes")*(MATCH(ROW('Orodha ua uhakiki wa Miliki'!$I$1:$I$397), ROW('Orodha ua uhakiki wa Miliki'!$I$1:$I$397)))+('Orodha ua uhakiki wa Miliki'!$I$1:$I$397&lt;&gt;"Yes")*1048577, 0, 0), ROW(A2))),"")</f>
        <v/>
      </c>
      <c r="C6" s="94" t="str">
        <f>IFERROR(VLOOKUP(B6,'Orodha ua uhakiki wa Miliki'!B:C,2,0),"")</f>
        <v/>
      </c>
      <c r="D6" s="42" t="str">
        <f>IFERROR(VLOOKUP(VLOOKUP(B6,'Orodha ua uhakiki wa Miliki'!B:J,9,0),DropDowns!G:H,2,0),"")</f>
        <v/>
      </c>
      <c r="E6" s="31" t="str">
        <f>IFERROR(VLOOKUP(B6,'Orodha ua uhakiki wa Miliki'!B:E,4,0),"")</f>
        <v/>
      </c>
      <c r="F6" s="4" t="str">
        <f>IFERROR(VLOOKUP(B6,'Orodha ua uhakiki wa Miliki'!B:G,6,0),"")</f>
        <v/>
      </c>
      <c r="G6" s="92"/>
      <c r="H6" s="4" t="str">
        <f t="shared" ref="H6:H69" si="0">IF(B6&lt;&gt;"","Ya ndani:","")</f>
        <v/>
      </c>
      <c r="I6" s="44"/>
      <c r="J6" s="4" t="str">
        <f t="shared" ref="J6:J69" si="1">IF(B6&lt;&gt;"","Ya nje:","")</f>
        <v/>
      </c>
      <c r="K6" s="44"/>
      <c r="L6" s="92"/>
    </row>
    <row r="7" spans="1:12" ht="37.5" customHeight="1" x14ac:dyDescent="0.25">
      <c r="A7" s="15"/>
      <c r="B7" s="24" t="str">
        <f>IFERROR(INDEX('Orodha ua uhakiki wa Miliki'!$B$1:$B$397, SMALL(INDEX(('Orodha ua uhakiki wa Miliki'!$I$1:$I$397="Yes")*(MATCH(ROW('Orodha ua uhakiki wa Miliki'!$I$1:$I$397), ROW('Orodha ua uhakiki wa Miliki'!$I$1:$I$397)))+('Orodha ua uhakiki wa Miliki'!$I$1:$I$397&lt;&gt;"Yes")*1048577, 0, 0), ROW(A3))),"")</f>
        <v/>
      </c>
      <c r="C7" s="94" t="str">
        <f>IFERROR(VLOOKUP(B7,'Orodha ua uhakiki wa Miliki'!B:C,2,0),"")</f>
        <v/>
      </c>
      <c r="D7" s="42" t="str">
        <f>IFERROR(VLOOKUP(VLOOKUP(B7,'Orodha ua uhakiki wa Miliki'!B:J,9,0),DropDowns!G:H,2,0),"")</f>
        <v/>
      </c>
      <c r="E7" s="31" t="str">
        <f>IFERROR(VLOOKUP(B7,'Orodha ua uhakiki wa Miliki'!B:E,4,0),"")</f>
        <v/>
      </c>
      <c r="F7" s="4" t="str">
        <f>IFERROR(VLOOKUP(B7,'Orodha ua uhakiki wa Miliki'!B:G,6,0),"")</f>
        <v/>
      </c>
      <c r="G7" s="92"/>
      <c r="H7" s="4" t="str">
        <f t="shared" si="0"/>
        <v/>
      </c>
      <c r="I7" s="44"/>
      <c r="J7" s="4" t="str">
        <f t="shared" si="1"/>
        <v/>
      </c>
      <c r="K7" s="44"/>
      <c r="L7" s="92"/>
    </row>
    <row r="8" spans="1:12" ht="37.5" customHeight="1" x14ac:dyDescent="0.25">
      <c r="A8" s="15"/>
      <c r="B8" s="24" t="str">
        <f>IFERROR(INDEX('Orodha ua uhakiki wa Miliki'!$B$1:$B$397, SMALL(INDEX(('Orodha ua uhakiki wa Miliki'!$I$1:$I$397="Yes")*(MATCH(ROW('Orodha ua uhakiki wa Miliki'!$I$1:$I$397), ROW('Orodha ua uhakiki wa Miliki'!$I$1:$I$397)))+('Orodha ua uhakiki wa Miliki'!$I$1:$I$397&lt;&gt;"Yes")*1048577, 0, 0), ROW(A4))),"")</f>
        <v/>
      </c>
      <c r="C8" s="94" t="str">
        <f>IFERROR(VLOOKUP(B8,'Orodha ua uhakiki wa Miliki'!B:C,2,0),"")</f>
        <v/>
      </c>
      <c r="D8" s="42" t="str">
        <f>IFERROR(VLOOKUP(VLOOKUP(B8,'Orodha ua uhakiki wa Miliki'!B:J,9,0),DropDowns!G:H,2,0),"")</f>
        <v/>
      </c>
      <c r="E8" s="31" t="str">
        <f>IFERROR(VLOOKUP(B8,'Orodha ua uhakiki wa Miliki'!B:E,4,0),"")</f>
        <v/>
      </c>
      <c r="F8" s="4" t="str">
        <f>IFERROR(VLOOKUP(B8,'Orodha ua uhakiki wa Miliki'!B:G,6,0),"")</f>
        <v/>
      </c>
      <c r="G8" s="92"/>
      <c r="H8" s="4" t="str">
        <f t="shared" si="0"/>
        <v/>
      </c>
      <c r="I8" s="44"/>
      <c r="J8" s="4" t="str">
        <f t="shared" si="1"/>
        <v/>
      </c>
      <c r="K8" s="44"/>
      <c r="L8" s="92"/>
    </row>
    <row r="9" spans="1:12" ht="37.5" customHeight="1" x14ac:dyDescent="0.25">
      <c r="A9" s="15"/>
      <c r="B9" s="24" t="str">
        <f>IFERROR(INDEX('Orodha ua uhakiki wa Miliki'!$B$1:$B$397, SMALL(INDEX(('Orodha ua uhakiki wa Miliki'!$I$1:$I$397="Yes")*(MATCH(ROW('Orodha ua uhakiki wa Miliki'!$I$1:$I$397), ROW('Orodha ua uhakiki wa Miliki'!$I$1:$I$397)))+('Orodha ua uhakiki wa Miliki'!$I$1:$I$397&lt;&gt;"Yes")*1048577, 0, 0), ROW(A5))),"")</f>
        <v/>
      </c>
      <c r="C9" s="94" t="str">
        <f>IFERROR(VLOOKUP(B9,'Orodha ua uhakiki wa Miliki'!B:C,2,0),"")</f>
        <v/>
      </c>
      <c r="D9" s="42" t="str">
        <f>IFERROR(VLOOKUP(VLOOKUP(B9,'Orodha ua uhakiki wa Miliki'!B:J,9,0),DropDowns!G:H,2,0),"")</f>
        <v/>
      </c>
      <c r="E9" s="31" t="str">
        <f>IFERROR(VLOOKUP(B9,'Orodha ua uhakiki wa Miliki'!B:E,4,0),"")</f>
        <v/>
      </c>
      <c r="F9" s="4" t="str">
        <f>IFERROR(VLOOKUP(B9,'Orodha ua uhakiki wa Miliki'!B:G,6,0),"")</f>
        <v/>
      </c>
      <c r="G9" s="92"/>
      <c r="H9" s="4" t="str">
        <f t="shared" si="0"/>
        <v/>
      </c>
      <c r="I9" s="44"/>
      <c r="J9" s="4" t="str">
        <f t="shared" si="1"/>
        <v/>
      </c>
      <c r="K9" s="44"/>
      <c r="L9" s="92"/>
    </row>
    <row r="10" spans="1:12" ht="37.5" customHeight="1" x14ac:dyDescent="0.35">
      <c r="A10" s="15"/>
      <c r="B10" s="24" t="str">
        <f>IFERROR(INDEX('Orodha ua uhakiki wa Miliki'!$B$1:$B$397, SMALL(INDEX(('Orodha ua uhakiki wa Miliki'!$I$1:$I$397="Yes")*(MATCH(ROW('Orodha ua uhakiki wa Miliki'!$I$1:$I$397), ROW('Orodha ua uhakiki wa Miliki'!$I$1:$I$397)))+('Orodha ua uhakiki wa Miliki'!$I$1:$I$397&lt;&gt;"Yes")*1048577, 0, 0), ROW(A6))),"")</f>
        <v/>
      </c>
      <c r="C10" s="94" t="str">
        <f>IFERROR(VLOOKUP(B10,'Orodha ua uhakiki wa Miliki'!B:C,2,0),"")</f>
        <v/>
      </c>
      <c r="D10" s="42" t="str">
        <f>IFERROR(VLOOKUP(VLOOKUP(B10,'Orodha ua uhakiki wa Miliki'!B:J,9,0),DropDowns!G:H,2,0),"")</f>
        <v/>
      </c>
      <c r="E10" s="31" t="str">
        <f>IFERROR(VLOOKUP(B10,'Orodha ua uhakiki wa Miliki'!B:E,4,0),"")</f>
        <v/>
      </c>
      <c r="F10" s="4" t="str">
        <f>IFERROR(VLOOKUP(B10,'Orodha ua uhakiki wa Miliki'!B:G,6,0),"")</f>
        <v/>
      </c>
      <c r="G10" s="92"/>
      <c r="H10" s="4" t="str">
        <f t="shared" si="0"/>
        <v/>
      </c>
      <c r="I10" s="44"/>
      <c r="J10" s="4" t="str">
        <f t="shared" si="1"/>
        <v/>
      </c>
      <c r="K10" s="44"/>
      <c r="L10" s="92"/>
    </row>
    <row r="11" spans="1:12" ht="37.5" customHeight="1" x14ac:dyDescent="0.35">
      <c r="A11" s="15"/>
      <c r="B11" s="24" t="str">
        <f>IFERROR(INDEX('Orodha ua uhakiki wa Miliki'!$B$1:$B$397, SMALL(INDEX(('Orodha ua uhakiki wa Miliki'!$I$1:$I$397="Yes")*(MATCH(ROW('Orodha ua uhakiki wa Miliki'!$I$1:$I$397), ROW('Orodha ua uhakiki wa Miliki'!$I$1:$I$397)))+('Orodha ua uhakiki wa Miliki'!$I$1:$I$397&lt;&gt;"Yes")*1048577, 0, 0), ROW(A7))),"")</f>
        <v/>
      </c>
      <c r="C11" s="94" t="str">
        <f>IFERROR(VLOOKUP(B11,'Orodha ua uhakiki wa Miliki'!B:C,2,0),"")</f>
        <v/>
      </c>
      <c r="D11" s="42" t="str">
        <f>IFERROR(VLOOKUP(VLOOKUP(B11,'Orodha ua uhakiki wa Miliki'!B:J,9,0),DropDowns!G:H,2,0),"")</f>
        <v/>
      </c>
      <c r="E11" s="31" t="str">
        <f>IFERROR(VLOOKUP(B11,'Orodha ua uhakiki wa Miliki'!B:E,4,0),"")</f>
        <v/>
      </c>
      <c r="F11" s="4" t="str">
        <f>IFERROR(VLOOKUP(B11,'Orodha ua uhakiki wa Miliki'!B:G,6,0),"")</f>
        <v/>
      </c>
      <c r="G11" s="92"/>
      <c r="H11" s="4" t="str">
        <f t="shared" si="0"/>
        <v/>
      </c>
      <c r="I11" s="44"/>
      <c r="J11" s="4" t="str">
        <f t="shared" si="1"/>
        <v/>
      </c>
      <c r="K11" s="44"/>
      <c r="L11" s="92"/>
    </row>
    <row r="12" spans="1:12" ht="37.5" customHeight="1" x14ac:dyDescent="0.35">
      <c r="A12" s="15"/>
      <c r="B12" s="24" t="str">
        <f>IFERROR(INDEX('Orodha ua uhakiki wa Miliki'!$B$1:$B$397, SMALL(INDEX(('Orodha ua uhakiki wa Miliki'!$I$1:$I$397="Yes")*(MATCH(ROW('Orodha ua uhakiki wa Miliki'!$I$1:$I$397), ROW('Orodha ua uhakiki wa Miliki'!$I$1:$I$397)))+('Orodha ua uhakiki wa Miliki'!$I$1:$I$397&lt;&gt;"Yes")*1048577, 0, 0), ROW(A8))),"")</f>
        <v/>
      </c>
      <c r="C12" s="94" t="str">
        <f>IFERROR(VLOOKUP(B12,'Orodha ua uhakiki wa Miliki'!B:C,2,0),"")</f>
        <v/>
      </c>
      <c r="D12" s="42" t="str">
        <f>IFERROR(VLOOKUP(VLOOKUP(B12,'Orodha ua uhakiki wa Miliki'!B:J,9,0),DropDowns!G:H,2,0),"")</f>
        <v/>
      </c>
      <c r="E12" s="31" t="str">
        <f>IFERROR(VLOOKUP(B12,'Orodha ua uhakiki wa Miliki'!B:E,4,0),"")</f>
        <v/>
      </c>
      <c r="F12" s="4" t="str">
        <f>IFERROR(VLOOKUP(B12,'Orodha ua uhakiki wa Miliki'!B:G,6,0),"")</f>
        <v/>
      </c>
      <c r="G12" s="92"/>
      <c r="H12" s="4" t="str">
        <f t="shared" si="0"/>
        <v/>
      </c>
      <c r="I12" s="44"/>
      <c r="J12" s="4" t="str">
        <f t="shared" si="1"/>
        <v/>
      </c>
      <c r="K12" s="44"/>
      <c r="L12" s="92"/>
    </row>
    <row r="13" spans="1:12" ht="37.5" customHeight="1" x14ac:dyDescent="0.35">
      <c r="A13" s="15"/>
      <c r="B13" s="24" t="str">
        <f>IFERROR(INDEX('Orodha ua uhakiki wa Miliki'!$B$1:$B$397, SMALL(INDEX(('Orodha ua uhakiki wa Miliki'!$I$1:$I$397="Yes")*(MATCH(ROW('Orodha ua uhakiki wa Miliki'!$I$1:$I$397), ROW('Orodha ua uhakiki wa Miliki'!$I$1:$I$397)))+('Orodha ua uhakiki wa Miliki'!$I$1:$I$397&lt;&gt;"Yes")*1048577, 0, 0), ROW(A9))),"")</f>
        <v/>
      </c>
      <c r="C13" s="94" t="str">
        <f>IFERROR(VLOOKUP(B13,'Orodha ua uhakiki wa Miliki'!B:C,2,0),"")</f>
        <v/>
      </c>
      <c r="D13" s="42" t="str">
        <f>IFERROR(VLOOKUP(VLOOKUP(B13,'Orodha ua uhakiki wa Miliki'!B:J,9,0),DropDowns!G:H,2,0),"")</f>
        <v/>
      </c>
      <c r="E13" s="31" t="str">
        <f>IFERROR(VLOOKUP(B13,'Orodha ua uhakiki wa Miliki'!B:E,4,0),"")</f>
        <v/>
      </c>
      <c r="F13" s="4" t="str">
        <f>IFERROR(VLOOKUP(B13,'Orodha ua uhakiki wa Miliki'!B:G,6,0),"")</f>
        <v/>
      </c>
      <c r="G13" s="92"/>
      <c r="H13" s="4" t="str">
        <f t="shared" si="0"/>
        <v/>
      </c>
      <c r="I13" s="44"/>
      <c r="J13" s="4" t="str">
        <f t="shared" si="1"/>
        <v/>
      </c>
      <c r="K13" s="44"/>
      <c r="L13" s="92"/>
    </row>
    <row r="14" spans="1:12" ht="37.5" customHeight="1" x14ac:dyDescent="0.35">
      <c r="A14" s="15"/>
      <c r="B14" s="24" t="str">
        <f>IFERROR(INDEX('Orodha ua uhakiki wa Miliki'!$B$1:$B$397, SMALL(INDEX(('Orodha ua uhakiki wa Miliki'!$I$1:$I$397="Yes")*(MATCH(ROW('Orodha ua uhakiki wa Miliki'!$I$1:$I$397), ROW('Orodha ua uhakiki wa Miliki'!$I$1:$I$397)))+('Orodha ua uhakiki wa Miliki'!$I$1:$I$397&lt;&gt;"Yes")*1048577, 0, 0), ROW(A10))),"")</f>
        <v/>
      </c>
      <c r="C14" s="94" t="str">
        <f>IFERROR(VLOOKUP(B14,'Orodha ua uhakiki wa Miliki'!B:C,2,0),"")</f>
        <v/>
      </c>
      <c r="D14" s="42" t="str">
        <f>IFERROR(VLOOKUP(VLOOKUP(B14,'Orodha ua uhakiki wa Miliki'!B:J,9,0),DropDowns!G:H,2,0),"")</f>
        <v/>
      </c>
      <c r="E14" s="31" t="str">
        <f>IFERROR(VLOOKUP(B14,'Orodha ua uhakiki wa Miliki'!B:E,4,0),"")</f>
        <v/>
      </c>
      <c r="F14" s="4" t="str">
        <f>IFERROR(VLOOKUP(B14,'Orodha ua uhakiki wa Miliki'!B:G,6,0),"")</f>
        <v/>
      </c>
      <c r="G14" s="92"/>
      <c r="H14" s="4" t="str">
        <f t="shared" si="0"/>
        <v/>
      </c>
      <c r="I14" s="44"/>
      <c r="J14" s="4" t="str">
        <f t="shared" si="1"/>
        <v/>
      </c>
      <c r="K14" s="44"/>
      <c r="L14" s="92"/>
    </row>
    <row r="15" spans="1:12" ht="37.5" customHeight="1" x14ac:dyDescent="0.35">
      <c r="A15" s="15"/>
      <c r="B15" s="24" t="str">
        <f>IFERROR(INDEX('Orodha ua uhakiki wa Miliki'!$B$1:$B$397, SMALL(INDEX(('Orodha ua uhakiki wa Miliki'!$I$1:$I$397="Yes")*(MATCH(ROW('Orodha ua uhakiki wa Miliki'!$I$1:$I$397), ROW('Orodha ua uhakiki wa Miliki'!$I$1:$I$397)))+('Orodha ua uhakiki wa Miliki'!$I$1:$I$397&lt;&gt;"Yes")*1048577, 0, 0), ROW(A11))),"")</f>
        <v/>
      </c>
      <c r="C15" s="94" t="str">
        <f>IFERROR(VLOOKUP(B15,'Orodha ua uhakiki wa Miliki'!B:C,2,0),"")</f>
        <v/>
      </c>
      <c r="D15" s="42" t="str">
        <f>IFERROR(VLOOKUP(VLOOKUP(B15,'Orodha ua uhakiki wa Miliki'!B:J,9,0),DropDowns!G:H,2,0),"")</f>
        <v/>
      </c>
      <c r="E15" s="31" t="str">
        <f>IFERROR(VLOOKUP(B15,'Orodha ua uhakiki wa Miliki'!B:E,4,0),"")</f>
        <v/>
      </c>
      <c r="F15" s="4" t="str">
        <f>IFERROR(VLOOKUP(B15,'Orodha ua uhakiki wa Miliki'!B:G,6,0),"")</f>
        <v/>
      </c>
      <c r="G15" s="92"/>
      <c r="H15" s="4" t="str">
        <f t="shared" si="0"/>
        <v/>
      </c>
      <c r="I15" s="44"/>
      <c r="J15" s="4" t="str">
        <f t="shared" si="1"/>
        <v/>
      </c>
      <c r="K15" s="44"/>
      <c r="L15" s="92"/>
    </row>
    <row r="16" spans="1:12" ht="37.5" customHeight="1" x14ac:dyDescent="0.35">
      <c r="A16" s="15"/>
      <c r="B16" s="24" t="str">
        <f>IFERROR(INDEX('Orodha ua uhakiki wa Miliki'!$B$1:$B$397, SMALL(INDEX(('Orodha ua uhakiki wa Miliki'!$I$1:$I$397="Yes")*(MATCH(ROW('Orodha ua uhakiki wa Miliki'!$I$1:$I$397), ROW('Orodha ua uhakiki wa Miliki'!$I$1:$I$397)))+('Orodha ua uhakiki wa Miliki'!$I$1:$I$397&lt;&gt;"Yes")*1048577, 0, 0), ROW(A12))),"")</f>
        <v/>
      </c>
      <c r="C16" s="94" t="str">
        <f>IFERROR(VLOOKUP(B16,'Orodha ua uhakiki wa Miliki'!B:C,2,0),"")</f>
        <v/>
      </c>
      <c r="D16" s="42" t="str">
        <f>IFERROR(VLOOKUP(VLOOKUP(B16,'Orodha ua uhakiki wa Miliki'!B:J,9,0),DropDowns!G:H,2,0),"")</f>
        <v/>
      </c>
      <c r="E16" s="31" t="str">
        <f>IFERROR(VLOOKUP(B16,'Orodha ua uhakiki wa Miliki'!B:E,4,0),"")</f>
        <v/>
      </c>
      <c r="F16" s="4" t="str">
        <f>IFERROR(VLOOKUP(B16,'Orodha ua uhakiki wa Miliki'!B:G,6,0),"")</f>
        <v/>
      </c>
      <c r="G16" s="92"/>
      <c r="H16" s="4" t="str">
        <f t="shared" si="0"/>
        <v/>
      </c>
      <c r="I16" s="44"/>
      <c r="J16" s="4" t="str">
        <f t="shared" si="1"/>
        <v/>
      </c>
      <c r="K16" s="44"/>
      <c r="L16" s="92"/>
    </row>
    <row r="17" spans="1:12" ht="37.5" customHeight="1" x14ac:dyDescent="0.35">
      <c r="A17" s="15"/>
      <c r="B17" s="24" t="str">
        <f>IFERROR(INDEX('Orodha ua uhakiki wa Miliki'!$B$1:$B$397, SMALL(INDEX(('Orodha ua uhakiki wa Miliki'!$I$1:$I$397="Yes")*(MATCH(ROW('Orodha ua uhakiki wa Miliki'!$I$1:$I$397), ROW('Orodha ua uhakiki wa Miliki'!$I$1:$I$397)))+('Orodha ua uhakiki wa Miliki'!$I$1:$I$397&lt;&gt;"Yes")*1048577, 0, 0), ROW(A13))),"")</f>
        <v/>
      </c>
      <c r="C17" s="94" t="str">
        <f>IFERROR(VLOOKUP(B17,'Orodha ua uhakiki wa Miliki'!B:C,2,0),"")</f>
        <v/>
      </c>
      <c r="D17" s="42" t="str">
        <f>IFERROR(VLOOKUP(VLOOKUP(B17,'Orodha ua uhakiki wa Miliki'!B:J,9,0),DropDowns!G:H,2,0),"")</f>
        <v/>
      </c>
      <c r="E17" s="31" t="str">
        <f>IFERROR(VLOOKUP(B17,'Orodha ua uhakiki wa Miliki'!B:E,4,0),"")</f>
        <v/>
      </c>
      <c r="F17" s="4" t="str">
        <f>IFERROR(VLOOKUP(B17,'Orodha ua uhakiki wa Miliki'!B:G,6,0),"")</f>
        <v/>
      </c>
      <c r="G17" s="92"/>
      <c r="H17" s="4" t="str">
        <f t="shared" si="0"/>
        <v/>
      </c>
      <c r="I17" s="44"/>
      <c r="J17" s="4" t="str">
        <f t="shared" si="1"/>
        <v/>
      </c>
      <c r="K17" s="44"/>
      <c r="L17" s="92"/>
    </row>
    <row r="18" spans="1:12" ht="37.5" customHeight="1" x14ac:dyDescent="0.35">
      <c r="A18" s="15"/>
      <c r="B18" s="24" t="str">
        <f>IFERROR(INDEX('Orodha ua uhakiki wa Miliki'!$B$1:$B$397, SMALL(INDEX(('Orodha ua uhakiki wa Miliki'!$I$1:$I$397="Yes")*(MATCH(ROW('Orodha ua uhakiki wa Miliki'!$I$1:$I$397), ROW('Orodha ua uhakiki wa Miliki'!$I$1:$I$397)))+('Orodha ua uhakiki wa Miliki'!$I$1:$I$397&lt;&gt;"Yes")*1048577, 0, 0), ROW(A14))),"")</f>
        <v/>
      </c>
      <c r="C18" s="94" t="str">
        <f>IFERROR(VLOOKUP(B18,'Orodha ua uhakiki wa Miliki'!B:C,2,0),"")</f>
        <v/>
      </c>
      <c r="D18" s="42" t="str">
        <f>IFERROR(VLOOKUP(VLOOKUP(B18,'Orodha ua uhakiki wa Miliki'!B:J,9,0),DropDowns!G:H,2,0),"")</f>
        <v/>
      </c>
      <c r="E18" s="31" t="str">
        <f>IFERROR(VLOOKUP(B18,'Orodha ua uhakiki wa Miliki'!B:E,4,0),"")</f>
        <v/>
      </c>
      <c r="F18" s="4" t="str">
        <f>IFERROR(VLOOKUP(B18,'Orodha ua uhakiki wa Miliki'!B:G,6,0),"")</f>
        <v/>
      </c>
      <c r="G18" s="92"/>
      <c r="H18" s="4" t="str">
        <f t="shared" si="0"/>
        <v/>
      </c>
      <c r="I18" s="44"/>
      <c r="J18" s="4" t="str">
        <f t="shared" si="1"/>
        <v/>
      </c>
      <c r="K18" s="44"/>
      <c r="L18" s="92"/>
    </row>
    <row r="19" spans="1:12" ht="37.5" customHeight="1" x14ac:dyDescent="0.35">
      <c r="A19" s="15"/>
      <c r="B19" s="24" t="str">
        <f>IFERROR(INDEX('Orodha ua uhakiki wa Miliki'!$B$1:$B$397, SMALL(INDEX(('Orodha ua uhakiki wa Miliki'!$I$1:$I$397="Yes")*(MATCH(ROW('Orodha ua uhakiki wa Miliki'!$I$1:$I$397), ROW('Orodha ua uhakiki wa Miliki'!$I$1:$I$397)))+('Orodha ua uhakiki wa Miliki'!$I$1:$I$397&lt;&gt;"Yes")*1048577, 0, 0), ROW(A15))),"")</f>
        <v/>
      </c>
      <c r="C19" s="94" t="str">
        <f>IFERROR(VLOOKUP(B19,'Orodha ua uhakiki wa Miliki'!B:C,2,0),"")</f>
        <v/>
      </c>
      <c r="D19" s="42" t="str">
        <f>IFERROR(VLOOKUP(VLOOKUP(B19,'Orodha ua uhakiki wa Miliki'!B:J,9,0),DropDowns!G:H,2,0),"")</f>
        <v/>
      </c>
      <c r="E19" s="31" t="str">
        <f>IFERROR(VLOOKUP(B19,'Orodha ua uhakiki wa Miliki'!B:E,4,0),"")</f>
        <v/>
      </c>
      <c r="F19" s="4" t="str">
        <f>IFERROR(VLOOKUP(B19,'Orodha ua uhakiki wa Miliki'!B:G,6,0),"")</f>
        <v/>
      </c>
      <c r="G19" s="92"/>
      <c r="H19" s="4" t="str">
        <f t="shared" si="0"/>
        <v/>
      </c>
      <c r="I19" s="44"/>
      <c r="J19" s="4" t="str">
        <f t="shared" si="1"/>
        <v/>
      </c>
      <c r="K19" s="44"/>
      <c r="L19" s="92"/>
    </row>
    <row r="20" spans="1:12" ht="37.5" customHeight="1" x14ac:dyDescent="0.35">
      <c r="A20" s="15"/>
      <c r="B20" s="24" t="str">
        <f>IFERROR(INDEX('Orodha ua uhakiki wa Miliki'!$B$1:$B$397, SMALL(INDEX(('Orodha ua uhakiki wa Miliki'!$I$1:$I$397="Yes")*(MATCH(ROW('Orodha ua uhakiki wa Miliki'!$I$1:$I$397), ROW('Orodha ua uhakiki wa Miliki'!$I$1:$I$397)))+('Orodha ua uhakiki wa Miliki'!$I$1:$I$397&lt;&gt;"Yes")*1048577, 0, 0), ROW(A16))),"")</f>
        <v/>
      </c>
      <c r="C20" s="94" t="str">
        <f>IFERROR(VLOOKUP(B20,'Orodha ua uhakiki wa Miliki'!B:C,2,0),"")</f>
        <v/>
      </c>
      <c r="D20" s="42" t="str">
        <f>IFERROR(VLOOKUP(VLOOKUP(B20,'Orodha ua uhakiki wa Miliki'!B:J,9,0),DropDowns!G:H,2,0),"")</f>
        <v/>
      </c>
      <c r="E20" s="31" t="str">
        <f>IFERROR(VLOOKUP(B20,'Orodha ua uhakiki wa Miliki'!B:E,4,0),"")</f>
        <v/>
      </c>
      <c r="F20" s="4" t="str">
        <f>IFERROR(VLOOKUP(B20,'Orodha ua uhakiki wa Miliki'!B:G,6,0),"")</f>
        <v/>
      </c>
      <c r="G20" s="92"/>
      <c r="H20" s="4" t="str">
        <f t="shared" si="0"/>
        <v/>
      </c>
      <c r="I20" s="44"/>
      <c r="J20" s="4" t="str">
        <f t="shared" si="1"/>
        <v/>
      </c>
      <c r="K20" s="44"/>
      <c r="L20" s="92"/>
    </row>
    <row r="21" spans="1:12" ht="37.5" customHeight="1" x14ac:dyDescent="0.35">
      <c r="A21" s="15"/>
      <c r="B21" s="24" t="str">
        <f>IFERROR(INDEX('Orodha ua uhakiki wa Miliki'!$B$1:$B$397, SMALL(INDEX(('Orodha ua uhakiki wa Miliki'!$I$1:$I$397="Yes")*(MATCH(ROW('Orodha ua uhakiki wa Miliki'!$I$1:$I$397), ROW('Orodha ua uhakiki wa Miliki'!$I$1:$I$397)))+('Orodha ua uhakiki wa Miliki'!$I$1:$I$397&lt;&gt;"Yes")*1048577, 0, 0), ROW(A17))),"")</f>
        <v/>
      </c>
      <c r="C21" s="94" t="str">
        <f>IFERROR(VLOOKUP(B21,'Orodha ua uhakiki wa Miliki'!B:C,2,0),"")</f>
        <v/>
      </c>
      <c r="D21" s="42" t="str">
        <f>IFERROR(VLOOKUP(VLOOKUP(B21,'Orodha ua uhakiki wa Miliki'!B:J,9,0),DropDowns!G:H,2,0),"")</f>
        <v/>
      </c>
      <c r="E21" s="31" t="str">
        <f>IFERROR(VLOOKUP(B21,'Orodha ua uhakiki wa Miliki'!B:E,4,0),"")</f>
        <v/>
      </c>
      <c r="F21" s="4" t="str">
        <f>IFERROR(VLOOKUP(B21,'Orodha ua uhakiki wa Miliki'!B:G,6,0),"")</f>
        <v/>
      </c>
      <c r="G21" s="92"/>
      <c r="H21" s="4" t="str">
        <f t="shared" si="0"/>
        <v/>
      </c>
      <c r="I21" s="44"/>
      <c r="J21" s="4" t="str">
        <f t="shared" si="1"/>
        <v/>
      </c>
      <c r="K21" s="44"/>
      <c r="L21" s="92"/>
    </row>
    <row r="22" spans="1:12" ht="37.5" customHeight="1" x14ac:dyDescent="0.35">
      <c r="A22" s="15"/>
      <c r="B22" s="24" t="str">
        <f>IFERROR(INDEX('Orodha ua uhakiki wa Miliki'!$B$1:$B$397, SMALL(INDEX(('Orodha ua uhakiki wa Miliki'!$I$1:$I$397="Yes")*(MATCH(ROW('Orodha ua uhakiki wa Miliki'!$I$1:$I$397), ROW('Orodha ua uhakiki wa Miliki'!$I$1:$I$397)))+('Orodha ua uhakiki wa Miliki'!$I$1:$I$397&lt;&gt;"Yes")*1048577, 0, 0), ROW(A18))),"")</f>
        <v/>
      </c>
      <c r="C22" s="94" t="str">
        <f>IFERROR(VLOOKUP(B22,'Orodha ua uhakiki wa Miliki'!B:C,2,0),"")</f>
        <v/>
      </c>
      <c r="D22" s="42" t="str">
        <f>IFERROR(VLOOKUP(VLOOKUP(B22,'Orodha ua uhakiki wa Miliki'!B:J,9,0),DropDowns!G:H,2,0),"")</f>
        <v/>
      </c>
      <c r="E22" s="31" t="str">
        <f>IFERROR(VLOOKUP(B22,'Orodha ua uhakiki wa Miliki'!B:E,4,0),"")</f>
        <v/>
      </c>
      <c r="F22" s="4" t="str">
        <f>IFERROR(VLOOKUP(B22,'Orodha ua uhakiki wa Miliki'!B:G,6,0),"")</f>
        <v/>
      </c>
      <c r="G22" s="92"/>
      <c r="H22" s="4" t="str">
        <f t="shared" si="0"/>
        <v/>
      </c>
      <c r="I22" s="44"/>
      <c r="J22" s="4" t="str">
        <f t="shared" si="1"/>
        <v/>
      </c>
      <c r="K22" s="44"/>
      <c r="L22" s="92"/>
    </row>
    <row r="23" spans="1:12" ht="37.5" customHeight="1" x14ac:dyDescent="0.35">
      <c r="A23" s="15"/>
      <c r="B23" s="24" t="str">
        <f>IFERROR(INDEX('Orodha ua uhakiki wa Miliki'!$B$1:$B$397, SMALL(INDEX(('Orodha ua uhakiki wa Miliki'!$I$1:$I$397="Yes")*(MATCH(ROW('Orodha ua uhakiki wa Miliki'!$I$1:$I$397), ROW('Orodha ua uhakiki wa Miliki'!$I$1:$I$397)))+('Orodha ua uhakiki wa Miliki'!$I$1:$I$397&lt;&gt;"Yes")*1048577, 0, 0), ROW(A19))),"")</f>
        <v/>
      </c>
      <c r="C23" s="94" t="str">
        <f>IFERROR(VLOOKUP(B23,'Orodha ua uhakiki wa Miliki'!B:C,2,0),"")</f>
        <v/>
      </c>
      <c r="D23" s="42" t="str">
        <f>IFERROR(VLOOKUP(VLOOKUP(B23,'Orodha ua uhakiki wa Miliki'!B:J,9,0),DropDowns!G:H,2,0),"")</f>
        <v/>
      </c>
      <c r="E23" s="31" t="str">
        <f>IFERROR(VLOOKUP(B23,'Orodha ua uhakiki wa Miliki'!B:E,4,0),"")</f>
        <v/>
      </c>
      <c r="F23" s="4" t="str">
        <f>IFERROR(VLOOKUP(B23,'Orodha ua uhakiki wa Miliki'!B:G,6,0),"")</f>
        <v/>
      </c>
      <c r="G23" s="92"/>
      <c r="H23" s="4" t="str">
        <f t="shared" si="0"/>
        <v/>
      </c>
      <c r="I23" s="44"/>
      <c r="J23" s="4" t="str">
        <f t="shared" si="1"/>
        <v/>
      </c>
      <c r="K23" s="44"/>
      <c r="L23" s="92"/>
    </row>
    <row r="24" spans="1:12" ht="37.5" customHeight="1" x14ac:dyDescent="0.35">
      <c r="A24" s="15"/>
      <c r="B24" s="24" t="str">
        <f>IFERROR(INDEX('Orodha ua uhakiki wa Miliki'!$B$1:$B$397, SMALL(INDEX(('Orodha ua uhakiki wa Miliki'!$I$1:$I$397="Yes")*(MATCH(ROW('Orodha ua uhakiki wa Miliki'!$I$1:$I$397), ROW('Orodha ua uhakiki wa Miliki'!$I$1:$I$397)))+('Orodha ua uhakiki wa Miliki'!$I$1:$I$397&lt;&gt;"Yes")*1048577, 0, 0), ROW(A20))),"")</f>
        <v/>
      </c>
      <c r="C24" s="94" t="str">
        <f>IFERROR(VLOOKUP(B24,'Orodha ua uhakiki wa Miliki'!B:C,2,0),"")</f>
        <v/>
      </c>
      <c r="D24" s="42" t="str">
        <f>IFERROR(VLOOKUP(VLOOKUP(B24,'Orodha ua uhakiki wa Miliki'!B:J,9,0),DropDowns!G:H,2,0),"")</f>
        <v/>
      </c>
      <c r="E24" s="31" t="str">
        <f>IFERROR(VLOOKUP(B24,'Orodha ua uhakiki wa Miliki'!B:E,4,0),"")</f>
        <v/>
      </c>
      <c r="F24" s="4" t="str">
        <f>IFERROR(VLOOKUP(B24,'Orodha ua uhakiki wa Miliki'!B:G,6,0),"")</f>
        <v/>
      </c>
      <c r="G24" s="92"/>
      <c r="H24" s="4" t="str">
        <f t="shared" si="0"/>
        <v/>
      </c>
      <c r="I24" s="44"/>
      <c r="J24" s="4" t="str">
        <f t="shared" si="1"/>
        <v/>
      </c>
      <c r="K24" s="44"/>
      <c r="L24" s="92"/>
    </row>
    <row r="25" spans="1:12" ht="37.5" customHeight="1" x14ac:dyDescent="0.35">
      <c r="A25" s="15"/>
      <c r="B25" s="24" t="str">
        <f>IFERROR(INDEX('Orodha ua uhakiki wa Miliki'!$B$1:$B$397, SMALL(INDEX(('Orodha ua uhakiki wa Miliki'!$I$1:$I$397="Yes")*(MATCH(ROW('Orodha ua uhakiki wa Miliki'!$I$1:$I$397), ROW('Orodha ua uhakiki wa Miliki'!$I$1:$I$397)))+('Orodha ua uhakiki wa Miliki'!$I$1:$I$397&lt;&gt;"Yes")*1048577, 0, 0), ROW(A21))),"")</f>
        <v/>
      </c>
      <c r="C25" s="94" t="str">
        <f>IFERROR(VLOOKUP(B25,'Orodha ua uhakiki wa Miliki'!B:C,2,0),"")</f>
        <v/>
      </c>
      <c r="D25" s="42" t="str">
        <f>IFERROR(VLOOKUP(VLOOKUP(B25,'Orodha ua uhakiki wa Miliki'!B:J,9,0),DropDowns!G:H,2,0),"")</f>
        <v/>
      </c>
      <c r="E25" s="31" t="str">
        <f>IFERROR(VLOOKUP(B25,'Orodha ua uhakiki wa Miliki'!B:E,4,0),"")</f>
        <v/>
      </c>
      <c r="F25" s="4" t="str">
        <f>IFERROR(VLOOKUP(B25,'Orodha ua uhakiki wa Miliki'!B:G,6,0),"")</f>
        <v/>
      </c>
      <c r="G25" s="92"/>
      <c r="H25" s="4" t="str">
        <f t="shared" si="0"/>
        <v/>
      </c>
      <c r="I25" s="44"/>
      <c r="J25" s="4" t="str">
        <f t="shared" si="1"/>
        <v/>
      </c>
      <c r="K25" s="44"/>
      <c r="L25" s="92"/>
    </row>
    <row r="26" spans="1:12" ht="37.5" customHeight="1" x14ac:dyDescent="0.35">
      <c r="A26" s="15"/>
      <c r="B26" s="24" t="str">
        <f>IFERROR(INDEX('Orodha ua uhakiki wa Miliki'!$B$1:$B$397, SMALL(INDEX(('Orodha ua uhakiki wa Miliki'!$I$1:$I$397="Yes")*(MATCH(ROW('Orodha ua uhakiki wa Miliki'!$I$1:$I$397), ROW('Orodha ua uhakiki wa Miliki'!$I$1:$I$397)))+('Orodha ua uhakiki wa Miliki'!$I$1:$I$397&lt;&gt;"Yes")*1048577, 0, 0), ROW(A22))),"")</f>
        <v/>
      </c>
      <c r="C26" s="94" t="str">
        <f>IFERROR(VLOOKUP(B26,'Orodha ua uhakiki wa Miliki'!B:C,2,0),"")</f>
        <v/>
      </c>
      <c r="D26" s="42" t="str">
        <f>IFERROR(VLOOKUP(VLOOKUP(B26,'Orodha ua uhakiki wa Miliki'!B:J,9,0),DropDowns!G:H,2,0),"")</f>
        <v/>
      </c>
      <c r="E26" s="31" t="str">
        <f>IFERROR(VLOOKUP(B26,'Orodha ua uhakiki wa Miliki'!B:E,4,0),"")</f>
        <v/>
      </c>
      <c r="F26" s="4" t="str">
        <f>IFERROR(VLOOKUP(B26,'Orodha ua uhakiki wa Miliki'!B:G,6,0),"")</f>
        <v/>
      </c>
      <c r="G26" s="92"/>
      <c r="H26" s="4" t="str">
        <f t="shared" si="0"/>
        <v/>
      </c>
      <c r="I26" s="44"/>
      <c r="J26" s="4" t="str">
        <f t="shared" si="1"/>
        <v/>
      </c>
      <c r="K26" s="44"/>
      <c r="L26" s="92"/>
    </row>
    <row r="27" spans="1:12" ht="37.5" customHeight="1" x14ac:dyDescent="0.35">
      <c r="A27" s="15"/>
      <c r="B27" s="24" t="str">
        <f>IFERROR(INDEX('Orodha ua uhakiki wa Miliki'!$B$1:$B$397, SMALL(INDEX(('Orodha ua uhakiki wa Miliki'!$I$1:$I$397="Yes")*(MATCH(ROW('Orodha ua uhakiki wa Miliki'!$I$1:$I$397), ROW('Orodha ua uhakiki wa Miliki'!$I$1:$I$397)))+('Orodha ua uhakiki wa Miliki'!$I$1:$I$397&lt;&gt;"Yes")*1048577, 0, 0), ROW(A23))),"")</f>
        <v/>
      </c>
      <c r="C27" s="94" t="str">
        <f>IFERROR(VLOOKUP(B27,'Orodha ua uhakiki wa Miliki'!B:C,2,0),"")</f>
        <v/>
      </c>
      <c r="D27" s="42" t="str">
        <f>IFERROR(VLOOKUP(VLOOKUP(B27,'Orodha ua uhakiki wa Miliki'!B:J,9,0),DropDowns!G:H,2,0),"")</f>
        <v/>
      </c>
      <c r="E27" s="31" t="str">
        <f>IFERROR(VLOOKUP(B27,'Orodha ua uhakiki wa Miliki'!B:E,4,0),"")</f>
        <v/>
      </c>
      <c r="F27" s="4" t="str">
        <f>IFERROR(VLOOKUP(B27,'Orodha ua uhakiki wa Miliki'!B:G,6,0),"")</f>
        <v/>
      </c>
      <c r="G27" s="92"/>
      <c r="H27" s="4" t="str">
        <f t="shared" si="0"/>
        <v/>
      </c>
      <c r="I27" s="44"/>
      <c r="J27" s="4" t="str">
        <f t="shared" si="1"/>
        <v/>
      </c>
      <c r="K27" s="44"/>
      <c r="L27" s="92"/>
    </row>
    <row r="28" spans="1:12" ht="37.5" customHeight="1" x14ac:dyDescent="0.35">
      <c r="A28" s="15"/>
      <c r="B28" s="24" t="str">
        <f>IFERROR(INDEX('Orodha ua uhakiki wa Miliki'!$B$1:$B$397, SMALL(INDEX(('Orodha ua uhakiki wa Miliki'!$I$1:$I$397="Yes")*(MATCH(ROW('Orodha ua uhakiki wa Miliki'!$I$1:$I$397), ROW('Orodha ua uhakiki wa Miliki'!$I$1:$I$397)))+('Orodha ua uhakiki wa Miliki'!$I$1:$I$397&lt;&gt;"Yes")*1048577, 0, 0), ROW(A24))),"")</f>
        <v/>
      </c>
      <c r="C28" s="94" t="str">
        <f>IFERROR(VLOOKUP(B28,'Orodha ua uhakiki wa Miliki'!B:C,2,0),"")</f>
        <v/>
      </c>
      <c r="D28" s="42" t="str">
        <f>IFERROR(VLOOKUP(VLOOKUP(B28,'Orodha ua uhakiki wa Miliki'!B:J,9,0),DropDowns!G:H,2,0),"")</f>
        <v/>
      </c>
      <c r="E28" s="31" t="str">
        <f>IFERROR(VLOOKUP(B28,'Orodha ua uhakiki wa Miliki'!B:E,4,0),"")</f>
        <v/>
      </c>
      <c r="F28" s="4" t="str">
        <f>IFERROR(VLOOKUP(B28,'Orodha ua uhakiki wa Miliki'!B:G,6,0),"")</f>
        <v/>
      </c>
      <c r="G28" s="92"/>
      <c r="H28" s="4" t="str">
        <f t="shared" si="0"/>
        <v/>
      </c>
      <c r="I28" s="44"/>
      <c r="J28" s="4" t="str">
        <f t="shared" si="1"/>
        <v/>
      </c>
      <c r="K28" s="44"/>
      <c r="L28" s="92"/>
    </row>
    <row r="29" spans="1:12" ht="37.5" customHeight="1" x14ac:dyDescent="0.35">
      <c r="A29" s="15"/>
      <c r="B29" s="24" t="str">
        <f>IFERROR(INDEX('Orodha ua uhakiki wa Miliki'!$B$1:$B$397, SMALL(INDEX(('Orodha ua uhakiki wa Miliki'!$I$1:$I$397="Yes")*(MATCH(ROW('Orodha ua uhakiki wa Miliki'!$I$1:$I$397), ROW('Orodha ua uhakiki wa Miliki'!$I$1:$I$397)))+('Orodha ua uhakiki wa Miliki'!$I$1:$I$397&lt;&gt;"Yes")*1048577, 0, 0), ROW(A25))),"")</f>
        <v/>
      </c>
      <c r="C29" s="94" t="str">
        <f>IFERROR(VLOOKUP(B29,'Orodha ua uhakiki wa Miliki'!B:C,2,0),"")</f>
        <v/>
      </c>
      <c r="D29" s="42" t="str">
        <f>IFERROR(VLOOKUP(VLOOKUP(B29,'Orodha ua uhakiki wa Miliki'!B:J,9,0),DropDowns!G:H,2,0),"")</f>
        <v/>
      </c>
      <c r="E29" s="31" t="str">
        <f>IFERROR(VLOOKUP(B29,'Orodha ua uhakiki wa Miliki'!B:E,4,0),"")</f>
        <v/>
      </c>
      <c r="F29" s="4" t="str">
        <f>IFERROR(VLOOKUP(B29,'Orodha ua uhakiki wa Miliki'!B:G,6,0),"")</f>
        <v/>
      </c>
      <c r="G29" s="92"/>
      <c r="H29" s="4" t="str">
        <f t="shared" si="0"/>
        <v/>
      </c>
      <c r="I29" s="44"/>
      <c r="J29" s="4" t="str">
        <f t="shared" si="1"/>
        <v/>
      </c>
      <c r="K29" s="44"/>
      <c r="L29" s="92"/>
    </row>
    <row r="30" spans="1:12" ht="37.5" customHeight="1" x14ac:dyDescent="0.35">
      <c r="A30" s="15"/>
      <c r="B30" s="24" t="str">
        <f>IFERROR(INDEX('Orodha ua uhakiki wa Miliki'!$B$1:$B$397, SMALL(INDEX(('Orodha ua uhakiki wa Miliki'!$I$1:$I$397="Yes")*(MATCH(ROW('Orodha ua uhakiki wa Miliki'!$I$1:$I$397), ROW('Orodha ua uhakiki wa Miliki'!$I$1:$I$397)))+('Orodha ua uhakiki wa Miliki'!$I$1:$I$397&lt;&gt;"Yes")*1048577, 0, 0), ROW(A26))),"")</f>
        <v/>
      </c>
      <c r="C30" s="94" t="str">
        <f>IFERROR(VLOOKUP(B30,'Orodha ua uhakiki wa Miliki'!B:C,2,0),"")</f>
        <v/>
      </c>
      <c r="D30" s="42" t="str">
        <f>IFERROR(VLOOKUP(VLOOKUP(B30,'Orodha ua uhakiki wa Miliki'!B:J,9,0),DropDowns!G:H,2,0),"")</f>
        <v/>
      </c>
      <c r="E30" s="31" t="str">
        <f>IFERROR(VLOOKUP(B30,'Orodha ua uhakiki wa Miliki'!B:E,4,0),"")</f>
        <v/>
      </c>
      <c r="F30" s="4" t="str">
        <f>IFERROR(VLOOKUP(B30,'Orodha ua uhakiki wa Miliki'!B:G,6,0),"")</f>
        <v/>
      </c>
      <c r="G30" s="92"/>
      <c r="H30" s="4" t="str">
        <f t="shared" si="0"/>
        <v/>
      </c>
      <c r="I30" s="44"/>
      <c r="J30" s="4" t="str">
        <f t="shared" si="1"/>
        <v/>
      </c>
      <c r="K30" s="44"/>
      <c r="L30" s="92"/>
    </row>
    <row r="31" spans="1:12" ht="37.5" customHeight="1" x14ac:dyDescent="0.35">
      <c r="A31" s="15"/>
      <c r="B31" s="24" t="str">
        <f>IFERROR(INDEX('Orodha ua uhakiki wa Miliki'!$B$1:$B$397, SMALL(INDEX(('Orodha ua uhakiki wa Miliki'!$I$1:$I$397="Yes")*(MATCH(ROW('Orodha ua uhakiki wa Miliki'!$I$1:$I$397), ROW('Orodha ua uhakiki wa Miliki'!$I$1:$I$397)))+('Orodha ua uhakiki wa Miliki'!$I$1:$I$397&lt;&gt;"Yes")*1048577, 0, 0), ROW(A27))),"")</f>
        <v/>
      </c>
      <c r="C31" s="94" t="str">
        <f>IFERROR(VLOOKUP(B31,'Orodha ua uhakiki wa Miliki'!B:C,2,0),"")</f>
        <v/>
      </c>
      <c r="D31" s="42" t="str">
        <f>IFERROR(VLOOKUP(VLOOKUP(B31,'Orodha ua uhakiki wa Miliki'!B:J,9,0),DropDowns!G:H,2,0),"")</f>
        <v/>
      </c>
      <c r="E31" s="31" t="str">
        <f>IFERROR(VLOOKUP(B31,'Orodha ua uhakiki wa Miliki'!B:E,4,0),"")</f>
        <v/>
      </c>
      <c r="F31" s="4" t="str">
        <f>IFERROR(VLOOKUP(B31,'Orodha ua uhakiki wa Miliki'!B:G,6,0),"")</f>
        <v/>
      </c>
      <c r="G31" s="92"/>
      <c r="H31" s="4" t="str">
        <f t="shared" si="0"/>
        <v/>
      </c>
      <c r="I31" s="44"/>
      <c r="J31" s="4" t="str">
        <f t="shared" si="1"/>
        <v/>
      </c>
      <c r="K31" s="44"/>
      <c r="L31" s="92"/>
    </row>
    <row r="32" spans="1:12" ht="37.5" customHeight="1" x14ac:dyDescent="0.35">
      <c r="A32" s="15"/>
      <c r="B32" s="24" t="str">
        <f>IFERROR(INDEX('Orodha ua uhakiki wa Miliki'!$B$1:$B$397, SMALL(INDEX(('Orodha ua uhakiki wa Miliki'!$I$1:$I$397="Yes")*(MATCH(ROW('Orodha ua uhakiki wa Miliki'!$I$1:$I$397), ROW('Orodha ua uhakiki wa Miliki'!$I$1:$I$397)))+('Orodha ua uhakiki wa Miliki'!$I$1:$I$397&lt;&gt;"Yes")*1048577, 0, 0), ROW(A28))),"")</f>
        <v/>
      </c>
      <c r="C32" s="94" t="str">
        <f>IFERROR(VLOOKUP(B32,'Orodha ua uhakiki wa Miliki'!B:C,2,0),"")</f>
        <v/>
      </c>
      <c r="D32" s="42" t="str">
        <f>IFERROR(VLOOKUP(VLOOKUP(B32,'Orodha ua uhakiki wa Miliki'!B:J,9,0),DropDowns!G:H,2,0),"")</f>
        <v/>
      </c>
      <c r="E32" s="31" t="str">
        <f>IFERROR(VLOOKUP(B32,'Orodha ua uhakiki wa Miliki'!B:E,4,0),"")</f>
        <v/>
      </c>
      <c r="F32" s="4" t="str">
        <f>IFERROR(VLOOKUP(B32,'Orodha ua uhakiki wa Miliki'!B:G,6,0),"")</f>
        <v/>
      </c>
      <c r="G32" s="92"/>
      <c r="H32" s="4" t="str">
        <f t="shared" si="0"/>
        <v/>
      </c>
      <c r="I32" s="44"/>
      <c r="J32" s="4" t="str">
        <f t="shared" si="1"/>
        <v/>
      </c>
      <c r="K32" s="44"/>
      <c r="L32" s="92"/>
    </row>
    <row r="33" spans="1:12" ht="37.5" customHeight="1" x14ac:dyDescent="0.35">
      <c r="A33" s="15"/>
      <c r="B33" s="24" t="str">
        <f>IFERROR(INDEX('Orodha ua uhakiki wa Miliki'!$B$1:$B$397, SMALL(INDEX(('Orodha ua uhakiki wa Miliki'!$I$1:$I$397="Yes")*(MATCH(ROW('Orodha ua uhakiki wa Miliki'!$I$1:$I$397), ROW('Orodha ua uhakiki wa Miliki'!$I$1:$I$397)))+('Orodha ua uhakiki wa Miliki'!$I$1:$I$397&lt;&gt;"Yes")*1048577, 0, 0), ROW(A29))),"")</f>
        <v/>
      </c>
      <c r="C33" s="94" t="str">
        <f>IFERROR(VLOOKUP(B33,'Orodha ua uhakiki wa Miliki'!B:C,2,0),"")</f>
        <v/>
      </c>
      <c r="D33" s="42" t="str">
        <f>IFERROR(VLOOKUP(VLOOKUP(B33,'Orodha ua uhakiki wa Miliki'!B:J,9,0),DropDowns!G:H,2,0),"")</f>
        <v/>
      </c>
      <c r="E33" s="31" t="str">
        <f>IFERROR(VLOOKUP(B33,'Orodha ua uhakiki wa Miliki'!B:E,4,0),"")</f>
        <v/>
      </c>
      <c r="F33" s="4" t="str">
        <f>IFERROR(VLOOKUP(B33,'Orodha ua uhakiki wa Miliki'!B:G,6,0),"")</f>
        <v/>
      </c>
      <c r="G33" s="92"/>
      <c r="H33" s="4" t="str">
        <f t="shared" si="0"/>
        <v/>
      </c>
      <c r="I33" s="44"/>
      <c r="J33" s="4" t="str">
        <f t="shared" si="1"/>
        <v/>
      </c>
      <c r="K33" s="44"/>
      <c r="L33" s="92"/>
    </row>
    <row r="34" spans="1:12" ht="37.5" customHeight="1" x14ac:dyDescent="0.35">
      <c r="A34" s="15"/>
      <c r="B34" s="24" t="str">
        <f>IFERROR(INDEX('Orodha ua uhakiki wa Miliki'!$B$1:$B$397, SMALL(INDEX(('Orodha ua uhakiki wa Miliki'!$I$1:$I$397="Yes")*(MATCH(ROW('Orodha ua uhakiki wa Miliki'!$I$1:$I$397), ROW('Orodha ua uhakiki wa Miliki'!$I$1:$I$397)))+('Orodha ua uhakiki wa Miliki'!$I$1:$I$397&lt;&gt;"Yes")*1048577, 0, 0), ROW(A30))),"")</f>
        <v/>
      </c>
      <c r="C34" s="94" t="str">
        <f>IFERROR(VLOOKUP(B34,'Orodha ua uhakiki wa Miliki'!B:C,2,0),"")</f>
        <v/>
      </c>
      <c r="D34" s="42" t="str">
        <f>IFERROR(VLOOKUP(VLOOKUP(B34,'Orodha ua uhakiki wa Miliki'!B:J,9,0),DropDowns!G:H,2,0),"")</f>
        <v/>
      </c>
      <c r="E34" s="31" t="str">
        <f>IFERROR(VLOOKUP(B34,'Orodha ua uhakiki wa Miliki'!B:E,4,0),"")</f>
        <v/>
      </c>
      <c r="F34" s="4" t="str">
        <f>IFERROR(VLOOKUP(B34,'Orodha ua uhakiki wa Miliki'!B:G,6,0),"")</f>
        <v/>
      </c>
      <c r="G34" s="92"/>
      <c r="H34" s="4" t="str">
        <f t="shared" si="0"/>
        <v/>
      </c>
      <c r="I34" s="44"/>
      <c r="J34" s="4" t="str">
        <f t="shared" si="1"/>
        <v/>
      </c>
      <c r="K34" s="44"/>
      <c r="L34" s="92"/>
    </row>
    <row r="35" spans="1:12" ht="37.5" customHeight="1" x14ac:dyDescent="0.35">
      <c r="A35" s="15"/>
      <c r="B35" s="24" t="str">
        <f>IFERROR(INDEX('Orodha ua uhakiki wa Miliki'!$B$1:$B$397, SMALL(INDEX(('Orodha ua uhakiki wa Miliki'!$I$1:$I$397="Yes")*(MATCH(ROW('Orodha ua uhakiki wa Miliki'!$I$1:$I$397), ROW('Orodha ua uhakiki wa Miliki'!$I$1:$I$397)))+('Orodha ua uhakiki wa Miliki'!$I$1:$I$397&lt;&gt;"Yes")*1048577, 0, 0), ROW(A31))),"")</f>
        <v/>
      </c>
      <c r="C35" s="94" t="str">
        <f>IFERROR(VLOOKUP(B35,'Orodha ua uhakiki wa Miliki'!B:C,2,0),"")</f>
        <v/>
      </c>
      <c r="D35" s="42" t="str">
        <f>IFERROR(VLOOKUP(VLOOKUP(B35,'Orodha ua uhakiki wa Miliki'!B:J,9,0),DropDowns!G:H,2,0),"")</f>
        <v/>
      </c>
      <c r="E35" s="31" t="str">
        <f>IFERROR(VLOOKUP(B35,'Orodha ua uhakiki wa Miliki'!B:E,4,0),"")</f>
        <v/>
      </c>
      <c r="F35" s="4" t="str">
        <f>IFERROR(VLOOKUP(B35,'Orodha ua uhakiki wa Miliki'!B:G,6,0),"")</f>
        <v/>
      </c>
      <c r="G35" s="92"/>
      <c r="H35" s="4" t="str">
        <f t="shared" si="0"/>
        <v/>
      </c>
      <c r="I35" s="44"/>
      <c r="J35" s="4" t="str">
        <f t="shared" si="1"/>
        <v/>
      </c>
      <c r="K35" s="44"/>
      <c r="L35" s="92"/>
    </row>
    <row r="36" spans="1:12" ht="37.5" customHeight="1" x14ac:dyDescent="0.35">
      <c r="A36" s="15"/>
      <c r="B36" s="24" t="str">
        <f>IFERROR(INDEX('Orodha ua uhakiki wa Miliki'!$B$1:$B$397, SMALL(INDEX(('Orodha ua uhakiki wa Miliki'!$I$1:$I$397="Yes")*(MATCH(ROW('Orodha ua uhakiki wa Miliki'!$I$1:$I$397), ROW('Orodha ua uhakiki wa Miliki'!$I$1:$I$397)))+('Orodha ua uhakiki wa Miliki'!$I$1:$I$397&lt;&gt;"Yes")*1048577, 0, 0), ROW(A32))),"")</f>
        <v/>
      </c>
      <c r="C36" s="94" t="str">
        <f>IFERROR(VLOOKUP(B36,'Orodha ua uhakiki wa Miliki'!B:C,2,0),"")</f>
        <v/>
      </c>
      <c r="D36" s="42" t="str">
        <f>IFERROR(VLOOKUP(VLOOKUP(B36,'Orodha ua uhakiki wa Miliki'!B:J,9,0),DropDowns!G:H,2,0),"")</f>
        <v/>
      </c>
      <c r="E36" s="31" t="str">
        <f>IFERROR(VLOOKUP(B36,'Orodha ua uhakiki wa Miliki'!B:E,4,0),"")</f>
        <v/>
      </c>
      <c r="F36" s="4" t="str">
        <f>IFERROR(VLOOKUP(B36,'Orodha ua uhakiki wa Miliki'!B:G,6,0),"")</f>
        <v/>
      </c>
      <c r="G36" s="92"/>
      <c r="H36" s="4" t="str">
        <f t="shared" si="0"/>
        <v/>
      </c>
      <c r="I36" s="44"/>
      <c r="J36" s="4" t="str">
        <f t="shared" si="1"/>
        <v/>
      </c>
      <c r="K36" s="44"/>
      <c r="L36" s="92"/>
    </row>
    <row r="37" spans="1:12" ht="37.5" customHeight="1" x14ac:dyDescent="0.35">
      <c r="A37" s="15"/>
      <c r="B37" s="24" t="str">
        <f>IFERROR(INDEX('Orodha ua uhakiki wa Miliki'!$B$1:$B$397, SMALL(INDEX(('Orodha ua uhakiki wa Miliki'!$I$1:$I$397="Yes")*(MATCH(ROW('Orodha ua uhakiki wa Miliki'!$I$1:$I$397), ROW('Orodha ua uhakiki wa Miliki'!$I$1:$I$397)))+('Orodha ua uhakiki wa Miliki'!$I$1:$I$397&lt;&gt;"Yes")*1048577, 0, 0), ROW(A33))),"")</f>
        <v/>
      </c>
      <c r="C37" s="94" t="str">
        <f>IFERROR(VLOOKUP(B37,'Orodha ua uhakiki wa Miliki'!B:C,2,0),"")</f>
        <v/>
      </c>
      <c r="D37" s="42" t="str">
        <f>IFERROR(VLOOKUP(VLOOKUP(B37,'Orodha ua uhakiki wa Miliki'!B:J,9,0),DropDowns!G:H,2,0),"")</f>
        <v/>
      </c>
      <c r="E37" s="31" t="str">
        <f>IFERROR(VLOOKUP(B37,'Orodha ua uhakiki wa Miliki'!B:E,4,0),"")</f>
        <v/>
      </c>
      <c r="F37" s="4" t="str">
        <f>IFERROR(VLOOKUP(B37,'Orodha ua uhakiki wa Miliki'!B:G,6,0),"")</f>
        <v/>
      </c>
      <c r="G37" s="92"/>
      <c r="H37" s="4" t="str">
        <f t="shared" si="0"/>
        <v/>
      </c>
      <c r="I37" s="44"/>
      <c r="J37" s="4" t="str">
        <f t="shared" si="1"/>
        <v/>
      </c>
      <c r="K37" s="44"/>
      <c r="L37" s="92"/>
    </row>
    <row r="38" spans="1:12" ht="37.5" customHeight="1" x14ac:dyDescent="0.35">
      <c r="A38" s="15"/>
      <c r="B38" s="24" t="str">
        <f>IFERROR(INDEX('Orodha ua uhakiki wa Miliki'!$B$1:$B$397, SMALL(INDEX(('Orodha ua uhakiki wa Miliki'!$I$1:$I$397="Yes")*(MATCH(ROW('Orodha ua uhakiki wa Miliki'!$I$1:$I$397), ROW('Orodha ua uhakiki wa Miliki'!$I$1:$I$397)))+('Orodha ua uhakiki wa Miliki'!$I$1:$I$397&lt;&gt;"Yes")*1048577, 0, 0), ROW(A34))),"")</f>
        <v/>
      </c>
      <c r="C38" s="94" t="str">
        <f>IFERROR(VLOOKUP(B38,'Orodha ua uhakiki wa Miliki'!B:C,2,0),"")</f>
        <v/>
      </c>
      <c r="D38" s="42" t="str">
        <f>IFERROR(VLOOKUP(VLOOKUP(B38,'Orodha ua uhakiki wa Miliki'!B:J,9,0),DropDowns!G:H,2,0),"")</f>
        <v/>
      </c>
      <c r="E38" s="31" t="str">
        <f>IFERROR(VLOOKUP(B38,'Orodha ua uhakiki wa Miliki'!B:E,4,0),"")</f>
        <v/>
      </c>
      <c r="F38" s="4" t="str">
        <f>IFERROR(VLOOKUP(B38,'Orodha ua uhakiki wa Miliki'!B:G,6,0),"")</f>
        <v/>
      </c>
      <c r="G38" s="92"/>
      <c r="H38" s="4" t="str">
        <f t="shared" si="0"/>
        <v/>
      </c>
      <c r="I38" s="44"/>
      <c r="J38" s="4" t="str">
        <f t="shared" si="1"/>
        <v/>
      </c>
      <c r="K38" s="44"/>
      <c r="L38" s="92"/>
    </row>
    <row r="39" spans="1:12" ht="37.5" customHeight="1" x14ac:dyDescent="0.35">
      <c r="A39" s="15"/>
      <c r="B39" s="24" t="str">
        <f>IFERROR(INDEX('Orodha ua uhakiki wa Miliki'!$B$1:$B$397, SMALL(INDEX(('Orodha ua uhakiki wa Miliki'!$I$1:$I$397="Yes")*(MATCH(ROW('Orodha ua uhakiki wa Miliki'!$I$1:$I$397), ROW('Orodha ua uhakiki wa Miliki'!$I$1:$I$397)))+('Orodha ua uhakiki wa Miliki'!$I$1:$I$397&lt;&gt;"Yes")*1048577, 0, 0), ROW(A35))),"")</f>
        <v/>
      </c>
      <c r="C39" s="94" t="str">
        <f>IFERROR(VLOOKUP(B39,'Orodha ua uhakiki wa Miliki'!B:C,2,0),"")</f>
        <v/>
      </c>
      <c r="D39" s="42" t="str">
        <f>IFERROR(VLOOKUP(VLOOKUP(B39,'Orodha ua uhakiki wa Miliki'!B:J,9,0),DropDowns!G:H,2,0),"")</f>
        <v/>
      </c>
      <c r="E39" s="31" t="str">
        <f>IFERROR(VLOOKUP(B39,'Orodha ua uhakiki wa Miliki'!B:E,4,0),"")</f>
        <v/>
      </c>
      <c r="F39" s="4" t="str">
        <f>IFERROR(VLOOKUP(B39,'Orodha ua uhakiki wa Miliki'!B:G,6,0),"")</f>
        <v/>
      </c>
      <c r="G39" s="92"/>
      <c r="H39" s="4" t="str">
        <f t="shared" si="0"/>
        <v/>
      </c>
      <c r="I39" s="44"/>
      <c r="J39" s="4" t="str">
        <f t="shared" si="1"/>
        <v/>
      </c>
      <c r="K39" s="44"/>
      <c r="L39" s="92"/>
    </row>
    <row r="40" spans="1:12" ht="37.5" customHeight="1" x14ac:dyDescent="0.35">
      <c r="A40" s="15"/>
      <c r="B40" s="24" t="str">
        <f>IFERROR(INDEX('Orodha ua uhakiki wa Miliki'!$B$1:$B$397, SMALL(INDEX(('Orodha ua uhakiki wa Miliki'!$I$1:$I$397="Yes")*(MATCH(ROW('Orodha ua uhakiki wa Miliki'!$I$1:$I$397), ROW('Orodha ua uhakiki wa Miliki'!$I$1:$I$397)))+('Orodha ua uhakiki wa Miliki'!$I$1:$I$397&lt;&gt;"Yes")*1048577, 0, 0), ROW(A36))),"")</f>
        <v/>
      </c>
      <c r="C40" s="94" t="str">
        <f>IFERROR(VLOOKUP(B40,'Orodha ua uhakiki wa Miliki'!B:C,2,0),"")</f>
        <v/>
      </c>
      <c r="D40" s="42" t="str">
        <f>IFERROR(VLOOKUP(VLOOKUP(B40,'Orodha ua uhakiki wa Miliki'!B:J,9,0),DropDowns!G:H,2,0),"")</f>
        <v/>
      </c>
      <c r="E40" s="31" t="str">
        <f>IFERROR(VLOOKUP(B40,'Orodha ua uhakiki wa Miliki'!B:E,4,0),"")</f>
        <v/>
      </c>
      <c r="F40" s="4" t="str">
        <f>IFERROR(VLOOKUP(B40,'Orodha ua uhakiki wa Miliki'!B:G,6,0),"")</f>
        <v/>
      </c>
      <c r="G40" s="92"/>
      <c r="H40" s="4" t="str">
        <f t="shared" si="0"/>
        <v/>
      </c>
      <c r="I40" s="44"/>
      <c r="J40" s="4" t="str">
        <f t="shared" si="1"/>
        <v/>
      </c>
      <c r="K40" s="44"/>
      <c r="L40" s="92"/>
    </row>
    <row r="41" spans="1:12" ht="37.5" customHeight="1" x14ac:dyDescent="0.35">
      <c r="A41" s="15"/>
      <c r="B41" s="24" t="str">
        <f>IFERROR(INDEX('Orodha ua uhakiki wa Miliki'!$B$1:$B$397, SMALL(INDEX(('Orodha ua uhakiki wa Miliki'!$I$1:$I$397="Yes")*(MATCH(ROW('Orodha ua uhakiki wa Miliki'!$I$1:$I$397), ROW('Orodha ua uhakiki wa Miliki'!$I$1:$I$397)))+('Orodha ua uhakiki wa Miliki'!$I$1:$I$397&lt;&gt;"Yes")*1048577, 0, 0), ROW(A37))),"")</f>
        <v/>
      </c>
      <c r="C41" s="94" t="str">
        <f>IFERROR(VLOOKUP(B41,'Orodha ua uhakiki wa Miliki'!B:C,2,0),"")</f>
        <v/>
      </c>
      <c r="D41" s="42" t="str">
        <f>IFERROR(VLOOKUP(VLOOKUP(B41,'Orodha ua uhakiki wa Miliki'!B:J,9,0),DropDowns!G:H,2,0),"")</f>
        <v/>
      </c>
      <c r="E41" s="31" t="str">
        <f>IFERROR(VLOOKUP(B41,'Orodha ua uhakiki wa Miliki'!B:E,4,0),"")</f>
        <v/>
      </c>
      <c r="F41" s="4" t="str">
        <f>IFERROR(VLOOKUP(B41,'Orodha ua uhakiki wa Miliki'!B:G,6,0),"")</f>
        <v/>
      </c>
      <c r="G41" s="92"/>
      <c r="H41" s="4" t="str">
        <f t="shared" si="0"/>
        <v/>
      </c>
      <c r="I41" s="44"/>
      <c r="J41" s="4" t="str">
        <f t="shared" si="1"/>
        <v/>
      </c>
      <c r="K41" s="44"/>
      <c r="L41" s="92"/>
    </row>
    <row r="42" spans="1:12" ht="37.5" customHeight="1" x14ac:dyDescent="0.35">
      <c r="A42" s="15"/>
      <c r="B42" s="24" t="str">
        <f>IFERROR(INDEX('Orodha ua uhakiki wa Miliki'!$B$1:$B$397, SMALL(INDEX(('Orodha ua uhakiki wa Miliki'!$I$1:$I$397="Yes")*(MATCH(ROW('Orodha ua uhakiki wa Miliki'!$I$1:$I$397), ROW('Orodha ua uhakiki wa Miliki'!$I$1:$I$397)))+('Orodha ua uhakiki wa Miliki'!$I$1:$I$397&lt;&gt;"Yes")*1048577, 0, 0), ROW(A38))),"")</f>
        <v/>
      </c>
      <c r="C42" s="94" t="str">
        <f>IFERROR(VLOOKUP(B42,'Orodha ua uhakiki wa Miliki'!B:C,2,0),"")</f>
        <v/>
      </c>
      <c r="D42" s="42" t="str">
        <f>IFERROR(VLOOKUP(VLOOKUP(B42,'Orodha ua uhakiki wa Miliki'!B:J,9,0),DropDowns!G:H,2,0),"")</f>
        <v/>
      </c>
      <c r="E42" s="31" t="str">
        <f>IFERROR(VLOOKUP(B42,'Orodha ua uhakiki wa Miliki'!B:E,4,0),"")</f>
        <v/>
      </c>
      <c r="F42" s="4" t="str">
        <f>IFERROR(VLOOKUP(B42,'Orodha ua uhakiki wa Miliki'!B:G,6,0),"")</f>
        <v/>
      </c>
      <c r="G42" s="92"/>
      <c r="H42" s="4" t="str">
        <f t="shared" si="0"/>
        <v/>
      </c>
      <c r="I42" s="44"/>
      <c r="J42" s="4" t="str">
        <f t="shared" si="1"/>
        <v/>
      </c>
      <c r="K42" s="44"/>
      <c r="L42" s="92"/>
    </row>
    <row r="43" spans="1:12" ht="37.5" customHeight="1" x14ac:dyDescent="0.35">
      <c r="A43" s="15"/>
      <c r="B43" s="24" t="str">
        <f>IFERROR(INDEX('Orodha ua uhakiki wa Miliki'!$B$1:$B$397, SMALL(INDEX(('Orodha ua uhakiki wa Miliki'!$I$1:$I$397="Yes")*(MATCH(ROW('Orodha ua uhakiki wa Miliki'!$I$1:$I$397), ROW('Orodha ua uhakiki wa Miliki'!$I$1:$I$397)))+('Orodha ua uhakiki wa Miliki'!$I$1:$I$397&lt;&gt;"Yes")*1048577, 0, 0), ROW(A39))),"")</f>
        <v/>
      </c>
      <c r="C43" s="94" t="str">
        <f>IFERROR(VLOOKUP(B43,'Orodha ua uhakiki wa Miliki'!B:C,2,0),"")</f>
        <v/>
      </c>
      <c r="D43" s="42" t="str">
        <f>IFERROR(VLOOKUP(VLOOKUP(B43,'Orodha ua uhakiki wa Miliki'!B:J,9,0),DropDowns!G:H,2,0),"")</f>
        <v/>
      </c>
      <c r="E43" s="31" t="str">
        <f>IFERROR(VLOOKUP(B43,'Orodha ua uhakiki wa Miliki'!B:E,4,0),"")</f>
        <v/>
      </c>
      <c r="F43" s="4" t="str">
        <f>IFERROR(VLOOKUP(B43,'Orodha ua uhakiki wa Miliki'!B:G,6,0),"")</f>
        <v/>
      </c>
      <c r="G43" s="92"/>
      <c r="H43" s="4" t="str">
        <f t="shared" si="0"/>
        <v/>
      </c>
      <c r="I43" s="44"/>
      <c r="J43" s="4" t="str">
        <f t="shared" si="1"/>
        <v/>
      </c>
      <c r="K43" s="44"/>
      <c r="L43" s="92"/>
    </row>
    <row r="44" spans="1:12" ht="37.5" customHeight="1" x14ac:dyDescent="0.35">
      <c r="A44" s="15"/>
      <c r="B44" s="24" t="str">
        <f>IFERROR(INDEX('Orodha ua uhakiki wa Miliki'!$B$1:$B$397, SMALL(INDEX(('Orodha ua uhakiki wa Miliki'!$I$1:$I$397="Yes")*(MATCH(ROW('Orodha ua uhakiki wa Miliki'!$I$1:$I$397), ROW('Orodha ua uhakiki wa Miliki'!$I$1:$I$397)))+('Orodha ua uhakiki wa Miliki'!$I$1:$I$397&lt;&gt;"Yes")*1048577, 0, 0), ROW(A40))),"")</f>
        <v/>
      </c>
      <c r="C44" s="94" t="str">
        <f>IFERROR(VLOOKUP(B44,'Orodha ua uhakiki wa Miliki'!B:C,2,0),"")</f>
        <v/>
      </c>
      <c r="D44" s="42" t="str">
        <f>IFERROR(VLOOKUP(VLOOKUP(B44,'Orodha ua uhakiki wa Miliki'!B:J,9,0),DropDowns!G:H,2,0),"")</f>
        <v/>
      </c>
      <c r="E44" s="31" t="str">
        <f>IFERROR(VLOOKUP(B44,'Orodha ua uhakiki wa Miliki'!B:E,4,0),"")</f>
        <v/>
      </c>
      <c r="F44" s="4" t="str">
        <f>IFERROR(VLOOKUP(B44,'Orodha ua uhakiki wa Miliki'!B:G,6,0),"")</f>
        <v/>
      </c>
      <c r="G44" s="92"/>
      <c r="H44" s="4" t="str">
        <f t="shared" si="0"/>
        <v/>
      </c>
      <c r="I44" s="44"/>
      <c r="J44" s="4" t="str">
        <f t="shared" si="1"/>
        <v/>
      </c>
      <c r="K44" s="44"/>
      <c r="L44" s="92"/>
    </row>
    <row r="45" spans="1:12" ht="37.5" customHeight="1" x14ac:dyDescent="0.35">
      <c r="A45" s="15"/>
      <c r="B45" s="24" t="str">
        <f>IFERROR(INDEX('Orodha ua uhakiki wa Miliki'!$B$1:$B$397, SMALL(INDEX(('Orodha ua uhakiki wa Miliki'!$I$1:$I$397="Yes")*(MATCH(ROW('Orodha ua uhakiki wa Miliki'!$I$1:$I$397), ROW('Orodha ua uhakiki wa Miliki'!$I$1:$I$397)))+('Orodha ua uhakiki wa Miliki'!$I$1:$I$397&lt;&gt;"Yes")*1048577, 0, 0), ROW(A41))),"")</f>
        <v/>
      </c>
      <c r="C45" s="94" t="str">
        <f>IFERROR(VLOOKUP(B45,'Orodha ua uhakiki wa Miliki'!B:C,2,0),"")</f>
        <v/>
      </c>
      <c r="D45" s="42" t="str">
        <f>IFERROR(VLOOKUP(VLOOKUP(B45,'Orodha ua uhakiki wa Miliki'!B:J,9,0),DropDowns!G:H,2,0),"")</f>
        <v/>
      </c>
      <c r="E45" s="31" t="str">
        <f>IFERROR(VLOOKUP(B45,'Orodha ua uhakiki wa Miliki'!B:E,4,0),"")</f>
        <v/>
      </c>
      <c r="F45" s="4" t="str">
        <f>IFERROR(VLOOKUP(B45,'Orodha ua uhakiki wa Miliki'!B:G,6,0),"")</f>
        <v/>
      </c>
      <c r="G45" s="92"/>
      <c r="H45" s="4" t="str">
        <f t="shared" si="0"/>
        <v/>
      </c>
      <c r="I45" s="44"/>
      <c r="J45" s="4" t="str">
        <f t="shared" si="1"/>
        <v/>
      </c>
      <c r="K45" s="44"/>
      <c r="L45" s="92"/>
    </row>
    <row r="46" spans="1:12" ht="37.5" customHeight="1" x14ac:dyDescent="0.35">
      <c r="A46" s="15"/>
      <c r="B46" s="24" t="str">
        <f>IFERROR(INDEX('Orodha ua uhakiki wa Miliki'!$B$1:$B$397, SMALL(INDEX(('Orodha ua uhakiki wa Miliki'!$I$1:$I$397="Yes")*(MATCH(ROW('Orodha ua uhakiki wa Miliki'!$I$1:$I$397), ROW('Orodha ua uhakiki wa Miliki'!$I$1:$I$397)))+('Orodha ua uhakiki wa Miliki'!$I$1:$I$397&lt;&gt;"Yes")*1048577, 0, 0), ROW(A42))),"")</f>
        <v/>
      </c>
      <c r="C46" s="94" t="str">
        <f>IFERROR(VLOOKUP(B46,'Orodha ua uhakiki wa Miliki'!B:C,2,0),"")</f>
        <v/>
      </c>
      <c r="D46" s="42" t="str">
        <f>IFERROR(VLOOKUP(VLOOKUP(B46,'Orodha ua uhakiki wa Miliki'!B:J,9,0),DropDowns!G:H,2,0),"")</f>
        <v/>
      </c>
      <c r="E46" s="31" t="str">
        <f>IFERROR(VLOOKUP(B46,'Orodha ua uhakiki wa Miliki'!B:E,4,0),"")</f>
        <v/>
      </c>
      <c r="F46" s="4" t="str">
        <f>IFERROR(VLOOKUP(B46,'Orodha ua uhakiki wa Miliki'!B:G,6,0),"")</f>
        <v/>
      </c>
      <c r="G46" s="92"/>
      <c r="H46" s="4" t="str">
        <f t="shared" si="0"/>
        <v/>
      </c>
      <c r="I46" s="44"/>
      <c r="J46" s="4" t="str">
        <f t="shared" si="1"/>
        <v/>
      </c>
      <c r="K46" s="44"/>
      <c r="L46" s="92"/>
    </row>
    <row r="47" spans="1:12" ht="37.5" customHeight="1" x14ac:dyDescent="0.35">
      <c r="A47" s="15"/>
      <c r="B47" s="24" t="str">
        <f>IFERROR(INDEX('Orodha ua uhakiki wa Miliki'!$B$1:$B$397, SMALL(INDEX(('Orodha ua uhakiki wa Miliki'!$I$1:$I$397="Yes")*(MATCH(ROW('Orodha ua uhakiki wa Miliki'!$I$1:$I$397), ROW('Orodha ua uhakiki wa Miliki'!$I$1:$I$397)))+('Orodha ua uhakiki wa Miliki'!$I$1:$I$397&lt;&gt;"Yes")*1048577, 0, 0), ROW(A43))),"")</f>
        <v/>
      </c>
      <c r="C47" s="94" t="str">
        <f>IFERROR(VLOOKUP(B47,'Orodha ua uhakiki wa Miliki'!B:C,2,0),"")</f>
        <v/>
      </c>
      <c r="D47" s="42" t="str">
        <f>IFERROR(VLOOKUP(VLOOKUP(B47,'Orodha ua uhakiki wa Miliki'!B:J,9,0),DropDowns!G:H,2,0),"")</f>
        <v/>
      </c>
      <c r="E47" s="31" t="str">
        <f>IFERROR(VLOOKUP(B47,'Orodha ua uhakiki wa Miliki'!B:E,4,0),"")</f>
        <v/>
      </c>
      <c r="F47" s="4" t="str">
        <f>IFERROR(VLOOKUP(B47,'Orodha ua uhakiki wa Miliki'!B:G,6,0),"")</f>
        <v/>
      </c>
      <c r="G47" s="92"/>
      <c r="H47" s="4" t="str">
        <f t="shared" si="0"/>
        <v/>
      </c>
      <c r="I47" s="44"/>
      <c r="J47" s="4" t="str">
        <f t="shared" si="1"/>
        <v/>
      </c>
      <c r="K47" s="44"/>
      <c r="L47" s="92"/>
    </row>
    <row r="48" spans="1:12" ht="37.5" customHeight="1" x14ac:dyDescent="0.35">
      <c r="A48" s="15"/>
      <c r="B48" s="24" t="str">
        <f>IFERROR(INDEX('Orodha ua uhakiki wa Miliki'!$B$1:$B$397, SMALL(INDEX(('Orodha ua uhakiki wa Miliki'!$I$1:$I$397="Yes")*(MATCH(ROW('Orodha ua uhakiki wa Miliki'!$I$1:$I$397), ROW('Orodha ua uhakiki wa Miliki'!$I$1:$I$397)))+('Orodha ua uhakiki wa Miliki'!$I$1:$I$397&lt;&gt;"Yes")*1048577, 0, 0), ROW(A44))),"")</f>
        <v/>
      </c>
      <c r="C48" s="94" t="str">
        <f>IFERROR(VLOOKUP(B48,'Orodha ua uhakiki wa Miliki'!B:C,2,0),"")</f>
        <v/>
      </c>
      <c r="D48" s="42" t="str">
        <f>IFERROR(VLOOKUP(VLOOKUP(B48,'Orodha ua uhakiki wa Miliki'!B:J,9,0),DropDowns!G:H,2,0),"")</f>
        <v/>
      </c>
      <c r="E48" s="31" t="str">
        <f>IFERROR(VLOOKUP(B48,'Orodha ua uhakiki wa Miliki'!B:E,4,0),"")</f>
        <v/>
      </c>
      <c r="F48" s="4" t="str">
        <f>IFERROR(VLOOKUP(B48,'Orodha ua uhakiki wa Miliki'!B:G,6,0),"")</f>
        <v/>
      </c>
      <c r="G48" s="92"/>
      <c r="H48" s="4" t="str">
        <f t="shared" si="0"/>
        <v/>
      </c>
      <c r="I48" s="44"/>
      <c r="J48" s="4" t="str">
        <f t="shared" si="1"/>
        <v/>
      </c>
      <c r="K48" s="44"/>
      <c r="L48" s="92"/>
    </row>
    <row r="49" spans="1:12" ht="37.5" customHeight="1" x14ac:dyDescent="0.35">
      <c r="A49" s="15"/>
      <c r="B49" s="24" t="str">
        <f>IFERROR(INDEX('Orodha ua uhakiki wa Miliki'!$B$1:$B$397, SMALL(INDEX(('Orodha ua uhakiki wa Miliki'!$I$1:$I$397="Yes")*(MATCH(ROW('Orodha ua uhakiki wa Miliki'!$I$1:$I$397), ROW('Orodha ua uhakiki wa Miliki'!$I$1:$I$397)))+('Orodha ua uhakiki wa Miliki'!$I$1:$I$397&lt;&gt;"Yes")*1048577, 0, 0), ROW(A45))),"")</f>
        <v/>
      </c>
      <c r="C49" s="94" t="str">
        <f>IFERROR(VLOOKUP(B49,'Orodha ua uhakiki wa Miliki'!B:C,2,0),"")</f>
        <v/>
      </c>
      <c r="D49" s="42" t="str">
        <f>IFERROR(VLOOKUP(VLOOKUP(B49,'Orodha ua uhakiki wa Miliki'!B:J,9,0),DropDowns!G:H,2,0),"")</f>
        <v/>
      </c>
      <c r="E49" s="31" t="str">
        <f>IFERROR(VLOOKUP(B49,'Orodha ua uhakiki wa Miliki'!B:E,4,0),"")</f>
        <v/>
      </c>
      <c r="F49" s="4" t="str">
        <f>IFERROR(VLOOKUP(B49,'Orodha ua uhakiki wa Miliki'!B:G,6,0),"")</f>
        <v/>
      </c>
      <c r="G49" s="92"/>
      <c r="H49" s="4" t="str">
        <f t="shared" si="0"/>
        <v/>
      </c>
      <c r="I49" s="44"/>
      <c r="J49" s="4" t="str">
        <f t="shared" si="1"/>
        <v/>
      </c>
      <c r="K49" s="44"/>
      <c r="L49" s="92"/>
    </row>
    <row r="50" spans="1:12" ht="37.5" customHeight="1" x14ac:dyDescent="0.35">
      <c r="A50" s="15"/>
      <c r="B50" s="24" t="str">
        <f>IFERROR(INDEX('Orodha ua uhakiki wa Miliki'!$B$1:$B$397, SMALL(INDEX(('Orodha ua uhakiki wa Miliki'!$I$1:$I$397="Yes")*(MATCH(ROW('Orodha ua uhakiki wa Miliki'!$I$1:$I$397), ROW('Orodha ua uhakiki wa Miliki'!$I$1:$I$397)))+('Orodha ua uhakiki wa Miliki'!$I$1:$I$397&lt;&gt;"Yes")*1048577, 0, 0), ROW(A46))),"")</f>
        <v/>
      </c>
      <c r="C50" s="94" t="str">
        <f>IFERROR(VLOOKUP(B50,'Orodha ua uhakiki wa Miliki'!B:C,2,0),"")</f>
        <v/>
      </c>
      <c r="D50" s="42" t="str">
        <f>IFERROR(VLOOKUP(VLOOKUP(B50,'Orodha ua uhakiki wa Miliki'!B:J,9,0),DropDowns!G:H,2,0),"")</f>
        <v/>
      </c>
      <c r="E50" s="31" t="str">
        <f>IFERROR(VLOOKUP(B50,'Orodha ua uhakiki wa Miliki'!B:E,4,0),"")</f>
        <v/>
      </c>
      <c r="F50" s="4" t="str">
        <f>IFERROR(VLOOKUP(B50,'Orodha ua uhakiki wa Miliki'!B:G,6,0),"")</f>
        <v/>
      </c>
      <c r="G50" s="92"/>
      <c r="H50" s="4" t="str">
        <f t="shared" si="0"/>
        <v/>
      </c>
      <c r="I50" s="44"/>
      <c r="J50" s="4" t="str">
        <f t="shared" si="1"/>
        <v/>
      </c>
      <c r="K50" s="44"/>
      <c r="L50" s="92"/>
    </row>
    <row r="51" spans="1:12" ht="37.5" customHeight="1" x14ac:dyDescent="0.35">
      <c r="A51" s="15"/>
      <c r="B51" s="24" t="str">
        <f>IFERROR(INDEX('Orodha ua uhakiki wa Miliki'!$B$1:$B$397, SMALL(INDEX(('Orodha ua uhakiki wa Miliki'!$I$1:$I$397="Yes")*(MATCH(ROW('Orodha ua uhakiki wa Miliki'!$I$1:$I$397), ROW('Orodha ua uhakiki wa Miliki'!$I$1:$I$397)))+('Orodha ua uhakiki wa Miliki'!$I$1:$I$397&lt;&gt;"Yes")*1048577, 0, 0), ROW(A47))),"")</f>
        <v/>
      </c>
      <c r="C51" s="94" t="str">
        <f>IFERROR(VLOOKUP(B51,'Orodha ua uhakiki wa Miliki'!B:C,2,0),"")</f>
        <v/>
      </c>
      <c r="D51" s="42" t="str">
        <f>IFERROR(VLOOKUP(VLOOKUP(B51,'Orodha ua uhakiki wa Miliki'!B:J,9,0),DropDowns!G:H,2,0),"")</f>
        <v/>
      </c>
      <c r="E51" s="31" t="str">
        <f>IFERROR(VLOOKUP(B51,'Orodha ua uhakiki wa Miliki'!B:E,4,0),"")</f>
        <v/>
      </c>
      <c r="F51" s="4" t="str">
        <f>IFERROR(VLOOKUP(B51,'Orodha ua uhakiki wa Miliki'!B:G,6,0),"")</f>
        <v/>
      </c>
      <c r="G51" s="92"/>
      <c r="H51" s="4" t="str">
        <f t="shared" si="0"/>
        <v/>
      </c>
      <c r="I51" s="44"/>
      <c r="J51" s="4" t="str">
        <f t="shared" si="1"/>
        <v/>
      </c>
      <c r="K51" s="44"/>
      <c r="L51" s="92"/>
    </row>
    <row r="52" spans="1:12" ht="37.5" customHeight="1" x14ac:dyDescent="0.35">
      <c r="A52" s="15"/>
      <c r="B52" s="24" t="str">
        <f>IFERROR(INDEX('Orodha ua uhakiki wa Miliki'!$B$1:$B$397, SMALL(INDEX(('Orodha ua uhakiki wa Miliki'!$I$1:$I$397="Yes")*(MATCH(ROW('Orodha ua uhakiki wa Miliki'!$I$1:$I$397), ROW('Orodha ua uhakiki wa Miliki'!$I$1:$I$397)))+('Orodha ua uhakiki wa Miliki'!$I$1:$I$397&lt;&gt;"Yes")*1048577, 0, 0), ROW(A48))),"")</f>
        <v/>
      </c>
      <c r="C52" s="94" t="str">
        <f>IFERROR(VLOOKUP(B52,'Orodha ua uhakiki wa Miliki'!B:C,2,0),"")</f>
        <v/>
      </c>
      <c r="D52" s="42" t="str">
        <f>IFERROR(VLOOKUP(VLOOKUP(B52,'Orodha ua uhakiki wa Miliki'!B:J,9,0),DropDowns!G:H,2,0),"")</f>
        <v/>
      </c>
      <c r="E52" s="31" t="str">
        <f>IFERROR(VLOOKUP(B52,'Orodha ua uhakiki wa Miliki'!B:E,4,0),"")</f>
        <v/>
      </c>
      <c r="F52" s="4" t="str">
        <f>IFERROR(VLOOKUP(B52,'Orodha ua uhakiki wa Miliki'!B:G,6,0),"")</f>
        <v/>
      </c>
      <c r="G52" s="92"/>
      <c r="H52" s="4" t="str">
        <f t="shared" si="0"/>
        <v/>
      </c>
      <c r="I52" s="44"/>
      <c r="J52" s="4" t="str">
        <f t="shared" si="1"/>
        <v/>
      </c>
      <c r="K52" s="44"/>
      <c r="L52" s="92"/>
    </row>
    <row r="53" spans="1:12" ht="37.5" customHeight="1" x14ac:dyDescent="0.35">
      <c r="A53" s="15"/>
      <c r="B53" s="24" t="str">
        <f>IFERROR(INDEX('Orodha ua uhakiki wa Miliki'!$B$1:$B$397, SMALL(INDEX(('Orodha ua uhakiki wa Miliki'!$I$1:$I$397="Yes")*(MATCH(ROW('Orodha ua uhakiki wa Miliki'!$I$1:$I$397), ROW('Orodha ua uhakiki wa Miliki'!$I$1:$I$397)))+('Orodha ua uhakiki wa Miliki'!$I$1:$I$397&lt;&gt;"Yes")*1048577, 0, 0), ROW(A49))),"")</f>
        <v/>
      </c>
      <c r="C53" s="94" t="str">
        <f>IFERROR(VLOOKUP(B53,'Orodha ua uhakiki wa Miliki'!B:C,2,0),"")</f>
        <v/>
      </c>
      <c r="D53" s="42" t="str">
        <f>IFERROR(VLOOKUP(VLOOKUP(B53,'Orodha ua uhakiki wa Miliki'!B:J,9,0),DropDowns!G:H,2,0),"")</f>
        <v/>
      </c>
      <c r="E53" s="31" t="str">
        <f>IFERROR(VLOOKUP(B53,'Orodha ua uhakiki wa Miliki'!B:E,4,0),"")</f>
        <v/>
      </c>
      <c r="F53" s="4" t="str">
        <f>IFERROR(VLOOKUP(B53,'Orodha ua uhakiki wa Miliki'!B:G,6,0),"")</f>
        <v/>
      </c>
      <c r="G53" s="92"/>
      <c r="H53" s="4" t="str">
        <f t="shared" si="0"/>
        <v/>
      </c>
      <c r="I53" s="44"/>
      <c r="J53" s="4" t="str">
        <f t="shared" si="1"/>
        <v/>
      </c>
      <c r="K53" s="44"/>
      <c r="L53" s="92"/>
    </row>
    <row r="54" spans="1:12" ht="37.5" customHeight="1" x14ac:dyDescent="0.35">
      <c r="A54" s="15"/>
      <c r="B54" s="24" t="str">
        <f>IFERROR(INDEX('Orodha ua uhakiki wa Miliki'!$B$1:$B$397, SMALL(INDEX(('Orodha ua uhakiki wa Miliki'!$I$1:$I$397="Yes")*(MATCH(ROW('Orodha ua uhakiki wa Miliki'!$I$1:$I$397), ROW('Orodha ua uhakiki wa Miliki'!$I$1:$I$397)))+('Orodha ua uhakiki wa Miliki'!$I$1:$I$397&lt;&gt;"Yes")*1048577, 0, 0), ROW(A50))),"")</f>
        <v/>
      </c>
      <c r="C54" s="94" t="str">
        <f>IFERROR(VLOOKUP(B54,'Orodha ua uhakiki wa Miliki'!B:C,2,0),"")</f>
        <v/>
      </c>
      <c r="D54" s="42" t="str">
        <f>IFERROR(VLOOKUP(VLOOKUP(B54,'Orodha ua uhakiki wa Miliki'!B:J,9,0),DropDowns!G:H,2,0),"")</f>
        <v/>
      </c>
      <c r="E54" s="31" t="str">
        <f>IFERROR(VLOOKUP(B54,'Orodha ua uhakiki wa Miliki'!B:E,4,0),"")</f>
        <v/>
      </c>
      <c r="F54" s="4" t="str">
        <f>IFERROR(VLOOKUP(B54,'Orodha ua uhakiki wa Miliki'!B:G,6,0),"")</f>
        <v/>
      </c>
      <c r="G54" s="92"/>
      <c r="H54" s="4" t="str">
        <f t="shared" si="0"/>
        <v/>
      </c>
      <c r="I54" s="44"/>
      <c r="J54" s="4" t="str">
        <f t="shared" si="1"/>
        <v/>
      </c>
      <c r="K54" s="44"/>
      <c r="L54" s="92"/>
    </row>
    <row r="55" spans="1:12" ht="37.5" customHeight="1" x14ac:dyDescent="0.35">
      <c r="A55" s="15"/>
      <c r="B55" s="24" t="str">
        <f>IFERROR(INDEX('Orodha ua uhakiki wa Miliki'!$B$1:$B$397, SMALL(INDEX(('Orodha ua uhakiki wa Miliki'!$I$1:$I$397="Yes")*(MATCH(ROW('Orodha ua uhakiki wa Miliki'!$I$1:$I$397), ROW('Orodha ua uhakiki wa Miliki'!$I$1:$I$397)))+('Orodha ua uhakiki wa Miliki'!$I$1:$I$397&lt;&gt;"Yes")*1048577, 0, 0), ROW(A51))),"")</f>
        <v/>
      </c>
      <c r="C55" s="94" t="str">
        <f>IFERROR(VLOOKUP(B55,'Orodha ua uhakiki wa Miliki'!B:C,2,0),"")</f>
        <v/>
      </c>
      <c r="D55" s="42" t="str">
        <f>IFERROR(VLOOKUP(VLOOKUP(B55,'Orodha ua uhakiki wa Miliki'!B:J,9,0),DropDowns!G:H,2,0),"")</f>
        <v/>
      </c>
      <c r="E55" s="31" t="str">
        <f>IFERROR(VLOOKUP(B55,'Orodha ua uhakiki wa Miliki'!B:E,4,0),"")</f>
        <v/>
      </c>
      <c r="F55" s="4" t="str">
        <f>IFERROR(VLOOKUP(B55,'Orodha ua uhakiki wa Miliki'!B:G,6,0),"")</f>
        <v/>
      </c>
      <c r="G55" s="92"/>
      <c r="H55" s="4" t="str">
        <f t="shared" si="0"/>
        <v/>
      </c>
      <c r="I55" s="44"/>
      <c r="J55" s="4" t="str">
        <f t="shared" si="1"/>
        <v/>
      </c>
      <c r="K55" s="44"/>
      <c r="L55" s="92"/>
    </row>
    <row r="56" spans="1:12" ht="37.5" customHeight="1" x14ac:dyDescent="0.35">
      <c r="A56" s="15"/>
      <c r="B56" s="24" t="str">
        <f>IFERROR(INDEX('Orodha ua uhakiki wa Miliki'!$B$1:$B$397, SMALL(INDEX(('Orodha ua uhakiki wa Miliki'!$I$1:$I$397="Yes")*(MATCH(ROW('Orodha ua uhakiki wa Miliki'!$I$1:$I$397), ROW('Orodha ua uhakiki wa Miliki'!$I$1:$I$397)))+('Orodha ua uhakiki wa Miliki'!$I$1:$I$397&lt;&gt;"Yes")*1048577, 0, 0), ROW(A52))),"")</f>
        <v/>
      </c>
      <c r="C56" s="94" t="str">
        <f>IFERROR(VLOOKUP(B56,'Orodha ua uhakiki wa Miliki'!B:C,2,0),"")</f>
        <v/>
      </c>
      <c r="D56" s="42" t="str">
        <f>IFERROR(VLOOKUP(VLOOKUP(B56,'Orodha ua uhakiki wa Miliki'!B:J,9,0),DropDowns!G:H,2,0),"")</f>
        <v/>
      </c>
      <c r="E56" s="31" t="str">
        <f>IFERROR(VLOOKUP(B56,'Orodha ua uhakiki wa Miliki'!B:E,4,0),"")</f>
        <v/>
      </c>
      <c r="F56" s="4" t="str">
        <f>IFERROR(VLOOKUP(B56,'Orodha ua uhakiki wa Miliki'!B:G,6,0),"")</f>
        <v/>
      </c>
      <c r="G56" s="92"/>
      <c r="H56" s="4" t="str">
        <f t="shared" si="0"/>
        <v/>
      </c>
      <c r="I56" s="44"/>
      <c r="J56" s="4" t="str">
        <f t="shared" si="1"/>
        <v/>
      </c>
      <c r="K56" s="44"/>
      <c r="L56" s="92"/>
    </row>
    <row r="57" spans="1:12" ht="37.5" customHeight="1" x14ac:dyDescent="0.35">
      <c r="A57" s="15"/>
      <c r="B57" s="24" t="str">
        <f>IFERROR(INDEX('Orodha ua uhakiki wa Miliki'!$B$1:$B$397, SMALL(INDEX(('Orodha ua uhakiki wa Miliki'!$I$1:$I$397="Yes")*(MATCH(ROW('Orodha ua uhakiki wa Miliki'!$I$1:$I$397), ROW('Orodha ua uhakiki wa Miliki'!$I$1:$I$397)))+('Orodha ua uhakiki wa Miliki'!$I$1:$I$397&lt;&gt;"Yes")*1048577, 0, 0), ROW(A53))),"")</f>
        <v/>
      </c>
      <c r="C57" s="94" t="str">
        <f>IFERROR(VLOOKUP(B57,'Orodha ua uhakiki wa Miliki'!B:C,2,0),"")</f>
        <v/>
      </c>
      <c r="D57" s="42" t="str">
        <f>IFERROR(VLOOKUP(VLOOKUP(B57,'Orodha ua uhakiki wa Miliki'!B:J,9,0),DropDowns!G:H,2,0),"")</f>
        <v/>
      </c>
      <c r="E57" s="31" t="str">
        <f>IFERROR(VLOOKUP(B57,'Orodha ua uhakiki wa Miliki'!B:E,4,0),"")</f>
        <v/>
      </c>
      <c r="F57" s="4" t="str">
        <f>IFERROR(VLOOKUP(B57,'Orodha ua uhakiki wa Miliki'!B:G,6,0),"")</f>
        <v/>
      </c>
      <c r="G57" s="92"/>
      <c r="H57" s="4" t="str">
        <f t="shared" si="0"/>
        <v/>
      </c>
      <c r="I57" s="44"/>
      <c r="J57" s="4" t="str">
        <f t="shared" si="1"/>
        <v/>
      </c>
      <c r="K57" s="44"/>
      <c r="L57" s="92"/>
    </row>
    <row r="58" spans="1:12" ht="37.5" customHeight="1" x14ac:dyDescent="0.35">
      <c r="A58" s="15"/>
      <c r="B58" s="24" t="str">
        <f>IFERROR(INDEX('Orodha ua uhakiki wa Miliki'!$B$1:$B$397, SMALL(INDEX(('Orodha ua uhakiki wa Miliki'!$I$1:$I$397="Yes")*(MATCH(ROW('Orodha ua uhakiki wa Miliki'!$I$1:$I$397), ROW('Orodha ua uhakiki wa Miliki'!$I$1:$I$397)))+('Orodha ua uhakiki wa Miliki'!$I$1:$I$397&lt;&gt;"Yes")*1048577, 0, 0), ROW(A54))),"")</f>
        <v/>
      </c>
      <c r="C58" s="94" t="str">
        <f>IFERROR(VLOOKUP(B58,'Orodha ua uhakiki wa Miliki'!B:C,2,0),"")</f>
        <v/>
      </c>
      <c r="D58" s="42" t="str">
        <f>IFERROR(VLOOKUP(VLOOKUP(B58,'Orodha ua uhakiki wa Miliki'!B:J,9,0),DropDowns!G:H,2,0),"")</f>
        <v/>
      </c>
      <c r="E58" s="31" t="str">
        <f>IFERROR(VLOOKUP(B58,'Orodha ua uhakiki wa Miliki'!B:E,4,0),"")</f>
        <v/>
      </c>
      <c r="F58" s="4" t="str">
        <f>IFERROR(VLOOKUP(B58,'Orodha ua uhakiki wa Miliki'!B:G,6,0),"")</f>
        <v/>
      </c>
      <c r="G58" s="92"/>
      <c r="H58" s="4" t="str">
        <f t="shared" si="0"/>
        <v/>
      </c>
      <c r="I58" s="44"/>
      <c r="J58" s="4" t="str">
        <f t="shared" si="1"/>
        <v/>
      </c>
      <c r="K58" s="44"/>
      <c r="L58" s="92"/>
    </row>
    <row r="59" spans="1:12" ht="37.5" customHeight="1" x14ac:dyDescent="0.35">
      <c r="A59" s="15"/>
      <c r="B59" s="24" t="str">
        <f>IFERROR(INDEX('Orodha ua uhakiki wa Miliki'!$B$1:$B$397, SMALL(INDEX(('Orodha ua uhakiki wa Miliki'!$I$1:$I$397="Yes")*(MATCH(ROW('Orodha ua uhakiki wa Miliki'!$I$1:$I$397), ROW('Orodha ua uhakiki wa Miliki'!$I$1:$I$397)))+('Orodha ua uhakiki wa Miliki'!$I$1:$I$397&lt;&gt;"Yes")*1048577, 0, 0), ROW(A55))),"")</f>
        <v/>
      </c>
      <c r="C59" s="94" t="str">
        <f>IFERROR(VLOOKUP(B59,'Orodha ua uhakiki wa Miliki'!B:C,2,0),"")</f>
        <v/>
      </c>
      <c r="D59" s="42" t="str">
        <f>IFERROR(VLOOKUP(VLOOKUP(B59,'Orodha ua uhakiki wa Miliki'!B:J,9,0),DropDowns!G:H,2,0),"")</f>
        <v/>
      </c>
      <c r="E59" s="31" t="str">
        <f>IFERROR(VLOOKUP(B59,'Orodha ua uhakiki wa Miliki'!B:E,4,0),"")</f>
        <v/>
      </c>
      <c r="F59" s="4" t="str">
        <f>IFERROR(VLOOKUP(B59,'Orodha ua uhakiki wa Miliki'!B:G,6,0),"")</f>
        <v/>
      </c>
      <c r="G59" s="92"/>
      <c r="H59" s="4" t="str">
        <f t="shared" si="0"/>
        <v/>
      </c>
      <c r="I59" s="44"/>
      <c r="J59" s="4" t="str">
        <f t="shared" si="1"/>
        <v/>
      </c>
      <c r="K59" s="44"/>
      <c r="L59" s="92"/>
    </row>
    <row r="60" spans="1:12" ht="37.5" customHeight="1" x14ac:dyDescent="0.35">
      <c r="A60" s="15"/>
      <c r="B60" s="24" t="str">
        <f>IFERROR(INDEX('Orodha ua uhakiki wa Miliki'!$B$1:$B$397, SMALL(INDEX(('Orodha ua uhakiki wa Miliki'!$I$1:$I$397="Yes")*(MATCH(ROW('Orodha ua uhakiki wa Miliki'!$I$1:$I$397), ROW('Orodha ua uhakiki wa Miliki'!$I$1:$I$397)))+('Orodha ua uhakiki wa Miliki'!$I$1:$I$397&lt;&gt;"Yes")*1048577, 0, 0), ROW(A56))),"")</f>
        <v/>
      </c>
      <c r="C60" s="94" t="str">
        <f>IFERROR(VLOOKUP(B60,'Orodha ua uhakiki wa Miliki'!B:C,2,0),"")</f>
        <v/>
      </c>
      <c r="D60" s="42" t="str">
        <f>IFERROR(VLOOKUP(VLOOKUP(B60,'Orodha ua uhakiki wa Miliki'!B:J,9,0),DropDowns!G:H,2,0),"")</f>
        <v/>
      </c>
      <c r="E60" s="31" t="str">
        <f>IFERROR(VLOOKUP(B60,'Orodha ua uhakiki wa Miliki'!B:E,4,0),"")</f>
        <v/>
      </c>
      <c r="F60" s="4" t="str">
        <f>IFERROR(VLOOKUP(B60,'Orodha ua uhakiki wa Miliki'!B:G,6,0),"")</f>
        <v/>
      </c>
      <c r="G60" s="92"/>
      <c r="H60" s="4" t="str">
        <f t="shared" si="0"/>
        <v/>
      </c>
      <c r="I60" s="44"/>
      <c r="J60" s="4" t="str">
        <f t="shared" si="1"/>
        <v/>
      </c>
      <c r="K60" s="44"/>
      <c r="L60" s="92"/>
    </row>
    <row r="61" spans="1:12" ht="37.5" customHeight="1" x14ac:dyDescent="0.35">
      <c r="A61" s="15"/>
      <c r="B61" s="24" t="str">
        <f>IFERROR(INDEX('Orodha ua uhakiki wa Miliki'!$B$1:$B$397, SMALL(INDEX(('Orodha ua uhakiki wa Miliki'!$I$1:$I$397="Yes")*(MATCH(ROW('Orodha ua uhakiki wa Miliki'!$I$1:$I$397), ROW('Orodha ua uhakiki wa Miliki'!$I$1:$I$397)))+('Orodha ua uhakiki wa Miliki'!$I$1:$I$397&lt;&gt;"Yes")*1048577, 0, 0), ROW(A57))),"")</f>
        <v/>
      </c>
      <c r="C61" s="94" t="str">
        <f>IFERROR(VLOOKUP(B61,'Orodha ua uhakiki wa Miliki'!B:C,2,0),"")</f>
        <v/>
      </c>
      <c r="D61" s="42" t="str">
        <f>IFERROR(VLOOKUP(VLOOKUP(B61,'Orodha ua uhakiki wa Miliki'!B:J,9,0),DropDowns!G:H,2,0),"")</f>
        <v/>
      </c>
      <c r="E61" s="31" t="str">
        <f>IFERROR(VLOOKUP(B61,'Orodha ua uhakiki wa Miliki'!B:E,4,0),"")</f>
        <v/>
      </c>
      <c r="F61" s="4" t="str">
        <f>IFERROR(VLOOKUP(B61,'Orodha ua uhakiki wa Miliki'!B:G,6,0),"")</f>
        <v/>
      </c>
      <c r="G61" s="92"/>
      <c r="H61" s="4" t="str">
        <f t="shared" si="0"/>
        <v/>
      </c>
      <c r="I61" s="44"/>
      <c r="J61" s="4" t="str">
        <f t="shared" si="1"/>
        <v/>
      </c>
      <c r="K61" s="44"/>
      <c r="L61" s="92"/>
    </row>
    <row r="62" spans="1:12" ht="37.5" customHeight="1" x14ac:dyDescent="0.35">
      <c r="A62" s="15"/>
      <c r="B62" s="24" t="str">
        <f>IFERROR(INDEX('Orodha ua uhakiki wa Miliki'!$B$1:$B$397, SMALL(INDEX(('Orodha ua uhakiki wa Miliki'!$I$1:$I$397="Yes")*(MATCH(ROW('Orodha ua uhakiki wa Miliki'!$I$1:$I$397), ROW('Orodha ua uhakiki wa Miliki'!$I$1:$I$397)))+('Orodha ua uhakiki wa Miliki'!$I$1:$I$397&lt;&gt;"Yes")*1048577, 0, 0), ROW(A58))),"")</f>
        <v/>
      </c>
      <c r="C62" s="94" t="str">
        <f>IFERROR(VLOOKUP(B62,'Orodha ua uhakiki wa Miliki'!B:C,2,0),"")</f>
        <v/>
      </c>
      <c r="D62" s="42" t="str">
        <f>IFERROR(VLOOKUP(VLOOKUP(B62,'Orodha ua uhakiki wa Miliki'!B:J,9,0),DropDowns!G:H,2,0),"")</f>
        <v/>
      </c>
      <c r="E62" s="31" t="str">
        <f>IFERROR(VLOOKUP(B62,'Orodha ua uhakiki wa Miliki'!B:E,4,0),"")</f>
        <v/>
      </c>
      <c r="F62" s="4" t="str">
        <f>IFERROR(VLOOKUP(B62,'Orodha ua uhakiki wa Miliki'!B:G,6,0),"")</f>
        <v/>
      </c>
      <c r="G62" s="92"/>
      <c r="H62" s="4" t="str">
        <f t="shared" si="0"/>
        <v/>
      </c>
      <c r="I62" s="44"/>
      <c r="J62" s="4" t="str">
        <f t="shared" si="1"/>
        <v/>
      </c>
      <c r="K62" s="44"/>
      <c r="L62" s="92"/>
    </row>
    <row r="63" spans="1:12" ht="37.5" customHeight="1" x14ac:dyDescent="0.35">
      <c r="A63" s="15"/>
      <c r="B63" s="24" t="str">
        <f>IFERROR(INDEX('Orodha ua uhakiki wa Miliki'!$B$1:$B$397, SMALL(INDEX(('Orodha ua uhakiki wa Miliki'!$I$1:$I$397="Yes")*(MATCH(ROW('Orodha ua uhakiki wa Miliki'!$I$1:$I$397), ROW('Orodha ua uhakiki wa Miliki'!$I$1:$I$397)))+('Orodha ua uhakiki wa Miliki'!$I$1:$I$397&lt;&gt;"Yes")*1048577, 0, 0), ROW(A59))),"")</f>
        <v/>
      </c>
      <c r="C63" s="94" t="str">
        <f>IFERROR(VLOOKUP(B63,'Orodha ua uhakiki wa Miliki'!B:C,2,0),"")</f>
        <v/>
      </c>
      <c r="D63" s="42" t="str">
        <f>IFERROR(VLOOKUP(VLOOKUP(B63,'Orodha ua uhakiki wa Miliki'!B:J,9,0),DropDowns!G:H,2,0),"")</f>
        <v/>
      </c>
      <c r="E63" s="31" t="str">
        <f>IFERROR(VLOOKUP(B63,'Orodha ua uhakiki wa Miliki'!B:E,4,0),"")</f>
        <v/>
      </c>
      <c r="F63" s="4" t="str">
        <f>IFERROR(VLOOKUP(B63,'Orodha ua uhakiki wa Miliki'!B:G,6,0),"")</f>
        <v/>
      </c>
      <c r="G63" s="92"/>
      <c r="H63" s="4" t="str">
        <f t="shared" si="0"/>
        <v/>
      </c>
      <c r="I63" s="44"/>
      <c r="J63" s="4" t="str">
        <f t="shared" si="1"/>
        <v/>
      </c>
      <c r="K63" s="44"/>
      <c r="L63" s="92"/>
    </row>
    <row r="64" spans="1:12" ht="37.5" customHeight="1" x14ac:dyDescent="0.35">
      <c r="A64" s="15"/>
      <c r="B64" s="24" t="str">
        <f>IFERROR(INDEX('Orodha ua uhakiki wa Miliki'!$B$1:$B$397, SMALL(INDEX(('Orodha ua uhakiki wa Miliki'!$I$1:$I$397="Yes")*(MATCH(ROW('Orodha ua uhakiki wa Miliki'!$I$1:$I$397), ROW('Orodha ua uhakiki wa Miliki'!$I$1:$I$397)))+('Orodha ua uhakiki wa Miliki'!$I$1:$I$397&lt;&gt;"Yes")*1048577, 0, 0), ROW(A60))),"")</f>
        <v/>
      </c>
      <c r="C64" s="94" t="str">
        <f>IFERROR(VLOOKUP(B64,'Orodha ua uhakiki wa Miliki'!B:C,2,0),"")</f>
        <v/>
      </c>
      <c r="D64" s="42" t="str">
        <f>IFERROR(VLOOKUP(VLOOKUP(B64,'Orodha ua uhakiki wa Miliki'!B:J,9,0),DropDowns!G:H,2,0),"")</f>
        <v/>
      </c>
      <c r="E64" s="31" t="str">
        <f>IFERROR(VLOOKUP(B64,'Orodha ua uhakiki wa Miliki'!B:E,4,0),"")</f>
        <v/>
      </c>
      <c r="F64" s="4" t="str">
        <f>IFERROR(VLOOKUP(B64,'Orodha ua uhakiki wa Miliki'!B:G,6,0),"")</f>
        <v/>
      </c>
      <c r="G64" s="92"/>
      <c r="H64" s="4" t="str">
        <f t="shared" si="0"/>
        <v/>
      </c>
      <c r="I64" s="44"/>
      <c r="J64" s="4" t="str">
        <f t="shared" si="1"/>
        <v/>
      </c>
      <c r="K64" s="44"/>
      <c r="L64" s="92"/>
    </row>
    <row r="65" spans="1:12" ht="37.5" customHeight="1" x14ac:dyDescent="0.35">
      <c r="A65" s="15"/>
      <c r="B65" s="24" t="str">
        <f>IFERROR(INDEX('Orodha ua uhakiki wa Miliki'!$B$1:$B$397, SMALL(INDEX(('Orodha ua uhakiki wa Miliki'!$I$1:$I$397="Yes")*(MATCH(ROW('Orodha ua uhakiki wa Miliki'!$I$1:$I$397), ROW('Orodha ua uhakiki wa Miliki'!$I$1:$I$397)))+('Orodha ua uhakiki wa Miliki'!$I$1:$I$397&lt;&gt;"Yes")*1048577, 0, 0), ROW(A61))),"")</f>
        <v/>
      </c>
      <c r="C65" s="94" t="str">
        <f>IFERROR(VLOOKUP(B65,'Orodha ua uhakiki wa Miliki'!B:C,2,0),"")</f>
        <v/>
      </c>
      <c r="D65" s="42" t="str">
        <f>IFERROR(VLOOKUP(VLOOKUP(B65,'Orodha ua uhakiki wa Miliki'!B:J,9,0),DropDowns!G:H,2,0),"")</f>
        <v/>
      </c>
      <c r="E65" s="31" t="str">
        <f>IFERROR(VLOOKUP(B65,'Orodha ua uhakiki wa Miliki'!B:E,4,0),"")</f>
        <v/>
      </c>
      <c r="F65" s="4" t="str">
        <f>IFERROR(VLOOKUP(B65,'Orodha ua uhakiki wa Miliki'!B:G,6,0),"")</f>
        <v/>
      </c>
      <c r="G65" s="92"/>
      <c r="H65" s="4" t="str">
        <f t="shared" si="0"/>
        <v/>
      </c>
      <c r="I65" s="44"/>
      <c r="J65" s="4" t="str">
        <f t="shared" si="1"/>
        <v/>
      </c>
      <c r="K65" s="44"/>
      <c r="L65" s="92"/>
    </row>
    <row r="66" spans="1:12" ht="37.5" customHeight="1" x14ac:dyDescent="0.35">
      <c r="A66" s="15"/>
      <c r="B66" s="24" t="str">
        <f>IFERROR(INDEX('Orodha ua uhakiki wa Miliki'!$B$1:$B$397, SMALL(INDEX(('Orodha ua uhakiki wa Miliki'!$I$1:$I$397="Yes")*(MATCH(ROW('Orodha ua uhakiki wa Miliki'!$I$1:$I$397), ROW('Orodha ua uhakiki wa Miliki'!$I$1:$I$397)))+('Orodha ua uhakiki wa Miliki'!$I$1:$I$397&lt;&gt;"Yes")*1048577, 0, 0), ROW(A62))),"")</f>
        <v/>
      </c>
      <c r="C66" s="94" t="str">
        <f>IFERROR(VLOOKUP(B66,'Orodha ua uhakiki wa Miliki'!B:C,2,0),"")</f>
        <v/>
      </c>
      <c r="D66" s="42" t="str">
        <f>IFERROR(VLOOKUP(VLOOKUP(B66,'Orodha ua uhakiki wa Miliki'!B:J,9,0),DropDowns!G:H,2,0),"")</f>
        <v/>
      </c>
      <c r="E66" s="31" t="str">
        <f>IFERROR(VLOOKUP(B66,'Orodha ua uhakiki wa Miliki'!B:E,4,0),"")</f>
        <v/>
      </c>
      <c r="F66" s="4" t="str">
        <f>IFERROR(VLOOKUP(B66,'Orodha ua uhakiki wa Miliki'!B:G,6,0),"")</f>
        <v/>
      </c>
      <c r="G66" s="92"/>
      <c r="H66" s="4" t="str">
        <f t="shared" si="0"/>
        <v/>
      </c>
      <c r="I66" s="44"/>
      <c r="J66" s="4" t="str">
        <f t="shared" si="1"/>
        <v/>
      </c>
      <c r="K66" s="44"/>
      <c r="L66" s="92"/>
    </row>
    <row r="67" spans="1:12" ht="37.5" customHeight="1" x14ac:dyDescent="0.35">
      <c r="A67" s="15"/>
      <c r="B67" s="24" t="str">
        <f>IFERROR(INDEX('Orodha ua uhakiki wa Miliki'!$B$1:$B$397, SMALL(INDEX(('Orodha ua uhakiki wa Miliki'!$I$1:$I$397="Yes")*(MATCH(ROW('Orodha ua uhakiki wa Miliki'!$I$1:$I$397), ROW('Orodha ua uhakiki wa Miliki'!$I$1:$I$397)))+('Orodha ua uhakiki wa Miliki'!$I$1:$I$397&lt;&gt;"Yes")*1048577, 0, 0), ROW(A63))),"")</f>
        <v/>
      </c>
      <c r="C67" s="94" t="str">
        <f>IFERROR(VLOOKUP(B67,'Orodha ua uhakiki wa Miliki'!B:C,2,0),"")</f>
        <v/>
      </c>
      <c r="D67" s="42" t="str">
        <f>IFERROR(VLOOKUP(VLOOKUP(B67,'Orodha ua uhakiki wa Miliki'!B:J,9,0),DropDowns!G:H,2,0),"")</f>
        <v/>
      </c>
      <c r="E67" s="31" t="str">
        <f>IFERROR(VLOOKUP(B67,'Orodha ua uhakiki wa Miliki'!B:E,4,0),"")</f>
        <v/>
      </c>
      <c r="F67" s="4" t="str">
        <f>IFERROR(VLOOKUP(B67,'Orodha ua uhakiki wa Miliki'!B:G,6,0),"")</f>
        <v/>
      </c>
      <c r="G67" s="92"/>
      <c r="H67" s="4" t="str">
        <f t="shared" si="0"/>
        <v/>
      </c>
      <c r="I67" s="44"/>
      <c r="J67" s="4" t="str">
        <f t="shared" si="1"/>
        <v/>
      </c>
      <c r="K67" s="44"/>
      <c r="L67" s="92"/>
    </row>
    <row r="68" spans="1:12" ht="37.5" customHeight="1" x14ac:dyDescent="0.35">
      <c r="A68" s="15"/>
      <c r="B68" s="24" t="str">
        <f>IFERROR(INDEX('Orodha ua uhakiki wa Miliki'!$B$1:$B$397, SMALL(INDEX(('Orodha ua uhakiki wa Miliki'!$I$1:$I$397="Yes")*(MATCH(ROW('Orodha ua uhakiki wa Miliki'!$I$1:$I$397), ROW('Orodha ua uhakiki wa Miliki'!$I$1:$I$397)))+('Orodha ua uhakiki wa Miliki'!$I$1:$I$397&lt;&gt;"Yes")*1048577, 0, 0), ROW(A64))),"")</f>
        <v/>
      </c>
      <c r="C68" s="94" t="str">
        <f>IFERROR(VLOOKUP(B68,'Orodha ua uhakiki wa Miliki'!B:C,2,0),"")</f>
        <v/>
      </c>
      <c r="D68" s="42" t="str">
        <f>IFERROR(VLOOKUP(VLOOKUP(B68,'Orodha ua uhakiki wa Miliki'!B:J,9,0),DropDowns!G:H,2,0),"")</f>
        <v/>
      </c>
      <c r="E68" s="31" t="str">
        <f>IFERROR(VLOOKUP(B68,'Orodha ua uhakiki wa Miliki'!B:E,4,0),"")</f>
        <v/>
      </c>
      <c r="F68" s="4" t="str">
        <f>IFERROR(VLOOKUP(B68,'Orodha ua uhakiki wa Miliki'!B:G,6,0),"")</f>
        <v/>
      </c>
      <c r="G68" s="92"/>
      <c r="H68" s="4" t="str">
        <f t="shared" si="0"/>
        <v/>
      </c>
      <c r="I68" s="44"/>
      <c r="J68" s="4" t="str">
        <f t="shared" si="1"/>
        <v/>
      </c>
      <c r="K68" s="44"/>
      <c r="L68" s="92"/>
    </row>
    <row r="69" spans="1:12" ht="37.5" customHeight="1" x14ac:dyDescent="0.35">
      <c r="A69" s="15"/>
      <c r="B69" s="24" t="str">
        <f>IFERROR(INDEX('Orodha ua uhakiki wa Miliki'!$B$1:$B$397, SMALL(INDEX(('Orodha ua uhakiki wa Miliki'!$I$1:$I$397="Yes")*(MATCH(ROW('Orodha ua uhakiki wa Miliki'!$I$1:$I$397), ROW('Orodha ua uhakiki wa Miliki'!$I$1:$I$397)))+('Orodha ua uhakiki wa Miliki'!$I$1:$I$397&lt;&gt;"Yes")*1048577, 0, 0), ROW(A65))),"")</f>
        <v/>
      </c>
      <c r="C69" s="94" t="str">
        <f>IFERROR(VLOOKUP(B69,'Orodha ua uhakiki wa Miliki'!B:C,2,0),"")</f>
        <v/>
      </c>
      <c r="D69" s="42" t="str">
        <f>IFERROR(VLOOKUP(VLOOKUP(B69,'Orodha ua uhakiki wa Miliki'!B:J,9,0),DropDowns!G:H,2,0),"")</f>
        <v/>
      </c>
      <c r="E69" s="31" t="str">
        <f>IFERROR(VLOOKUP(B69,'Orodha ua uhakiki wa Miliki'!B:E,4,0),"")</f>
        <v/>
      </c>
      <c r="F69" s="4" t="str">
        <f>IFERROR(VLOOKUP(B69,'Orodha ua uhakiki wa Miliki'!B:G,6,0),"")</f>
        <v/>
      </c>
      <c r="G69" s="92"/>
      <c r="H69" s="4" t="str">
        <f t="shared" si="0"/>
        <v/>
      </c>
      <c r="I69" s="44"/>
      <c r="J69" s="4" t="str">
        <f t="shared" si="1"/>
        <v/>
      </c>
      <c r="K69" s="44"/>
      <c r="L69" s="92"/>
    </row>
    <row r="70" spans="1:12" ht="37.5" customHeight="1" x14ac:dyDescent="0.35">
      <c r="A70" s="15"/>
      <c r="B70" s="24" t="str">
        <f>IFERROR(INDEX('Orodha ua uhakiki wa Miliki'!$B$1:$B$397, SMALL(INDEX(('Orodha ua uhakiki wa Miliki'!$I$1:$I$397="Yes")*(MATCH(ROW('Orodha ua uhakiki wa Miliki'!$I$1:$I$397), ROW('Orodha ua uhakiki wa Miliki'!$I$1:$I$397)))+('Orodha ua uhakiki wa Miliki'!$I$1:$I$397&lt;&gt;"Yes")*1048577, 0, 0), ROW(A66))),"")</f>
        <v/>
      </c>
      <c r="C70" s="94" t="str">
        <f>IFERROR(VLOOKUP(B70,'Orodha ua uhakiki wa Miliki'!B:C,2,0),"")</f>
        <v/>
      </c>
      <c r="D70" s="42" t="str">
        <f>IFERROR(VLOOKUP(VLOOKUP(B70,'Orodha ua uhakiki wa Miliki'!B:J,9,0),DropDowns!G:H,2,0),"")</f>
        <v/>
      </c>
      <c r="E70" s="31" t="str">
        <f>IFERROR(VLOOKUP(B70,'Orodha ua uhakiki wa Miliki'!B:E,4,0),"")</f>
        <v/>
      </c>
      <c r="F70" s="4" t="str">
        <f>IFERROR(VLOOKUP(B70,'Orodha ua uhakiki wa Miliki'!B:G,6,0),"")</f>
        <v/>
      </c>
      <c r="G70" s="92"/>
      <c r="H70" s="4" t="str">
        <f t="shared" ref="H70:H100" si="2">IF(B70&lt;&gt;"","Ya ndani:","")</f>
        <v/>
      </c>
      <c r="I70" s="44"/>
      <c r="J70" s="4" t="str">
        <f t="shared" ref="J70:J100" si="3">IF(B70&lt;&gt;"","Ya nje:","")</f>
        <v/>
      </c>
      <c r="K70" s="44"/>
      <c r="L70" s="92"/>
    </row>
    <row r="71" spans="1:12" ht="37.5" customHeight="1" x14ac:dyDescent="0.35">
      <c r="A71" s="15"/>
      <c r="B71" s="24" t="str">
        <f>IFERROR(INDEX('Orodha ua uhakiki wa Miliki'!$B$1:$B$397, SMALL(INDEX(('Orodha ua uhakiki wa Miliki'!$I$1:$I$397="Yes")*(MATCH(ROW('Orodha ua uhakiki wa Miliki'!$I$1:$I$397), ROW('Orodha ua uhakiki wa Miliki'!$I$1:$I$397)))+('Orodha ua uhakiki wa Miliki'!$I$1:$I$397&lt;&gt;"Yes")*1048577, 0, 0), ROW(A67))),"")</f>
        <v/>
      </c>
      <c r="C71" s="94" t="str">
        <f>IFERROR(VLOOKUP(B71,'Orodha ua uhakiki wa Miliki'!B:C,2,0),"")</f>
        <v/>
      </c>
      <c r="D71" s="42" t="str">
        <f>IFERROR(VLOOKUP(VLOOKUP(B71,'Orodha ua uhakiki wa Miliki'!B:J,9,0),DropDowns!G:H,2,0),"")</f>
        <v/>
      </c>
      <c r="E71" s="31" t="str">
        <f>IFERROR(VLOOKUP(B71,'Orodha ua uhakiki wa Miliki'!B:E,4,0),"")</f>
        <v/>
      </c>
      <c r="F71" s="4" t="str">
        <f>IFERROR(VLOOKUP(B71,'Orodha ua uhakiki wa Miliki'!B:G,6,0),"")</f>
        <v/>
      </c>
      <c r="G71" s="92"/>
      <c r="H71" s="4" t="str">
        <f t="shared" si="2"/>
        <v/>
      </c>
      <c r="I71" s="44"/>
      <c r="J71" s="4" t="str">
        <f t="shared" si="3"/>
        <v/>
      </c>
      <c r="K71" s="44"/>
      <c r="L71" s="92"/>
    </row>
    <row r="72" spans="1:12" ht="37.5" customHeight="1" x14ac:dyDescent="0.35">
      <c r="A72" s="15"/>
      <c r="B72" s="24" t="str">
        <f>IFERROR(INDEX('Orodha ua uhakiki wa Miliki'!$B$1:$B$397, SMALL(INDEX(('Orodha ua uhakiki wa Miliki'!$I$1:$I$397="Yes")*(MATCH(ROW('Orodha ua uhakiki wa Miliki'!$I$1:$I$397), ROW('Orodha ua uhakiki wa Miliki'!$I$1:$I$397)))+('Orodha ua uhakiki wa Miliki'!$I$1:$I$397&lt;&gt;"Yes")*1048577, 0, 0), ROW(A68))),"")</f>
        <v/>
      </c>
      <c r="C72" s="94" t="str">
        <f>IFERROR(VLOOKUP(B72,'Orodha ua uhakiki wa Miliki'!B:C,2,0),"")</f>
        <v/>
      </c>
      <c r="D72" s="42" t="str">
        <f>IFERROR(VLOOKUP(VLOOKUP(B72,'Orodha ua uhakiki wa Miliki'!B:J,9,0),DropDowns!G:H,2,0),"")</f>
        <v/>
      </c>
      <c r="E72" s="31" t="str">
        <f>IFERROR(VLOOKUP(B72,'Orodha ua uhakiki wa Miliki'!B:E,4,0),"")</f>
        <v/>
      </c>
      <c r="F72" s="4" t="str">
        <f>IFERROR(VLOOKUP(B72,'Orodha ua uhakiki wa Miliki'!B:G,6,0),"")</f>
        <v/>
      </c>
      <c r="G72" s="92"/>
      <c r="H72" s="4" t="str">
        <f t="shared" si="2"/>
        <v/>
      </c>
      <c r="I72" s="44"/>
      <c r="J72" s="4" t="str">
        <f t="shared" si="3"/>
        <v/>
      </c>
      <c r="K72" s="44"/>
      <c r="L72" s="92"/>
    </row>
    <row r="73" spans="1:12" ht="37.5" customHeight="1" x14ac:dyDescent="0.35">
      <c r="A73" s="15"/>
      <c r="B73" s="24" t="str">
        <f>IFERROR(INDEX('Orodha ua uhakiki wa Miliki'!$B$1:$B$397, SMALL(INDEX(('Orodha ua uhakiki wa Miliki'!$I$1:$I$397="Yes")*(MATCH(ROW('Orodha ua uhakiki wa Miliki'!$I$1:$I$397), ROW('Orodha ua uhakiki wa Miliki'!$I$1:$I$397)))+('Orodha ua uhakiki wa Miliki'!$I$1:$I$397&lt;&gt;"Yes")*1048577, 0, 0), ROW(A69))),"")</f>
        <v/>
      </c>
      <c r="C73" s="94" t="str">
        <f>IFERROR(VLOOKUP(B73,'Orodha ua uhakiki wa Miliki'!B:C,2,0),"")</f>
        <v/>
      </c>
      <c r="D73" s="42" t="str">
        <f>IFERROR(VLOOKUP(VLOOKUP(B73,'Orodha ua uhakiki wa Miliki'!B:J,9,0),DropDowns!G:H,2,0),"")</f>
        <v/>
      </c>
      <c r="E73" s="31" t="str">
        <f>IFERROR(VLOOKUP(B73,'Orodha ua uhakiki wa Miliki'!B:E,4,0),"")</f>
        <v/>
      </c>
      <c r="F73" s="4" t="str">
        <f>IFERROR(VLOOKUP(B73,'Orodha ua uhakiki wa Miliki'!B:G,6,0),"")</f>
        <v/>
      </c>
      <c r="G73" s="92"/>
      <c r="H73" s="4" t="str">
        <f t="shared" si="2"/>
        <v/>
      </c>
      <c r="I73" s="44"/>
      <c r="J73" s="4" t="str">
        <f t="shared" si="3"/>
        <v/>
      </c>
      <c r="K73" s="44"/>
      <c r="L73" s="92"/>
    </row>
    <row r="74" spans="1:12" ht="37.5" customHeight="1" x14ac:dyDescent="0.35">
      <c r="A74" s="15"/>
      <c r="B74" s="24" t="str">
        <f>IFERROR(INDEX('Orodha ua uhakiki wa Miliki'!$B$1:$B$397, SMALL(INDEX(('Orodha ua uhakiki wa Miliki'!$I$1:$I$397="Yes")*(MATCH(ROW('Orodha ua uhakiki wa Miliki'!$I$1:$I$397), ROW('Orodha ua uhakiki wa Miliki'!$I$1:$I$397)))+('Orodha ua uhakiki wa Miliki'!$I$1:$I$397&lt;&gt;"Yes")*1048577, 0, 0), ROW(A70))),"")</f>
        <v/>
      </c>
      <c r="C74" s="94" t="str">
        <f>IFERROR(VLOOKUP(B74,'Orodha ua uhakiki wa Miliki'!B:C,2,0),"")</f>
        <v/>
      </c>
      <c r="D74" s="42" t="str">
        <f>IFERROR(VLOOKUP(VLOOKUP(B74,'Orodha ua uhakiki wa Miliki'!B:J,9,0),DropDowns!G:H,2,0),"")</f>
        <v/>
      </c>
      <c r="E74" s="31" t="str">
        <f>IFERROR(VLOOKUP(B74,'Orodha ua uhakiki wa Miliki'!B:E,4,0),"")</f>
        <v/>
      </c>
      <c r="F74" s="4" t="str">
        <f>IFERROR(VLOOKUP(B74,'Orodha ua uhakiki wa Miliki'!B:G,6,0),"")</f>
        <v/>
      </c>
      <c r="G74" s="92"/>
      <c r="H74" s="4" t="str">
        <f t="shared" si="2"/>
        <v/>
      </c>
      <c r="I74" s="44"/>
      <c r="J74" s="4" t="str">
        <f t="shared" si="3"/>
        <v/>
      </c>
      <c r="K74" s="44"/>
      <c r="L74" s="92"/>
    </row>
    <row r="75" spans="1:12" ht="37.5" customHeight="1" x14ac:dyDescent="0.35">
      <c r="A75" s="15"/>
      <c r="B75" s="24" t="str">
        <f>IFERROR(INDEX('Orodha ua uhakiki wa Miliki'!$B$1:$B$397, SMALL(INDEX(('Orodha ua uhakiki wa Miliki'!$I$1:$I$397="Yes")*(MATCH(ROW('Orodha ua uhakiki wa Miliki'!$I$1:$I$397), ROW('Orodha ua uhakiki wa Miliki'!$I$1:$I$397)))+('Orodha ua uhakiki wa Miliki'!$I$1:$I$397&lt;&gt;"Yes")*1048577, 0, 0), ROW(A71))),"")</f>
        <v/>
      </c>
      <c r="C75" s="94" t="str">
        <f>IFERROR(VLOOKUP(B75,'Orodha ua uhakiki wa Miliki'!B:C,2,0),"")</f>
        <v/>
      </c>
      <c r="D75" s="42" t="str">
        <f>IFERROR(VLOOKUP(VLOOKUP(B75,'Orodha ua uhakiki wa Miliki'!B:J,9,0),DropDowns!G:H,2,0),"")</f>
        <v/>
      </c>
      <c r="E75" s="31" t="str">
        <f>IFERROR(VLOOKUP(B75,'Orodha ua uhakiki wa Miliki'!B:E,4,0),"")</f>
        <v/>
      </c>
      <c r="F75" s="4" t="str">
        <f>IFERROR(VLOOKUP(B75,'Orodha ua uhakiki wa Miliki'!B:G,6,0),"")</f>
        <v/>
      </c>
      <c r="G75" s="92"/>
      <c r="H75" s="4" t="str">
        <f t="shared" si="2"/>
        <v/>
      </c>
      <c r="I75" s="44"/>
      <c r="J75" s="4" t="str">
        <f t="shared" si="3"/>
        <v/>
      </c>
      <c r="K75" s="44"/>
      <c r="L75" s="92"/>
    </row>
    <row r="76" spans="1:12" ht="37.5" customHeight="1" x14ac:dyDescent="0.35">
      <c r="A76" s="15"/>
      <c r="B76" s="24" t="str">
        <f>IFERROR(INDEX('Orodha ua uhakiki wa Miliki'!$B$1:$B$397, SMALL(INDEX(('Orodha ua uhakiki wa Miliki'!$I$1:$I$397="Yes")*(MATCH(ROW('Orodha ua uhakiki wa Miliki'!$I$1:$I$397), ROW('Orodha ua uhakiki wa Miliki'!$I$1:$I$397)))+('Orodha ua uhakiki wa Miliki'!$I$1:$I$397&lt;&gt;"Yes")*1048577, 0, 0), ROW(A72))),"")</f>
        <v/>
      </c>
      <c r="C76" s="94" t="str">
        <f>IFERROR(VLOOKUP(B76,'Orodha ua uhakiki wa Miliki'!B:C,2,0),"")</f>
        <v/>
      </c>
      <c r="D76" s="42" t="str">
        <f>IFERROR(VLOOKUP(VLOOKUP(B76,'Orodha ua uhakiki wa Miliki'!B:J,9,0),DropDowns!G:H,2,0),"")</f>
        <v/>
      </c>
      <c r="E76" s="31" t="str">
        <f>IFERROR(VLOOKUP(B76,'Orodha ua uhakiki wa Miliki'!B:E,4,0),"")</f>
        <v/>
      </c>
      <c r="F76" s="4" t="str">
        <f>IFERROR(VLOOKUP(B76,'Orodha ua uhakiki wa Miliki'!B:G,6,0),"")</f>
        <v/>
      </c>
      <c r="G76" s="92"/>
      <c r="H76" s="4" t="str">
        <f t="shared" si="2"/>
        <v/>
      </c>
      <c r="I76" s="44"/>
      <c r="J76" s="4" t="str">
        <f t="shared" si="3"/>
        <v/>
      </c>
      <c r="K76" s="44"/>
      <c r="L76" s="92"/>
    </row>
    <row r="77" spans="1:12" ht="37.5" customHeight="1" x14ac:dyDescent="0.35">
      <c r="A77" s="15"/>
      <c r="B77" s="24" t="str">
        <f>IFERROR(INDEX('Orodha ua uhakiki wa Miliki'!$B$1:$B$397, SMALL(INDEX(('Orodha ua uhakiki wa Miliki'!$I$1:$I$397="Yes")*(MATCH(ROW('Orodha ua uhakiki wa Miliki'!$I$1:$I$397), ROW('Orodha ua uhakiki wa Miliki'!$I$1:$I$397)))+('Orodha ua uhakiki wa Miliki'!$I$1:$I$397&lt;&gt;"Yes")*1048577, 0, 0), ROW(A73))),"")</f>
        <v/>
      </c>
      <c r="C77" s="94" t="str">
        <f>IFERROR(VLOOKUP(B77,'Orodha ua uhakiki wa Miliki'!B:C,2,0),"")</f>
        <v/>
      </c>
      <c r="D77" s="42" t="str">
        <f>IFERROR(VLOOKUP(VLOOKUP(B77,'Orodha ua uhakiki wa Miliki'!B:J,9,0),DropDowns!G:H,2,0),"")</f>
        <v/>
      </c>
      <c r="E77" s="31" t="str">
        <f>IFERROR(VLOOKUP(B77,'Orodha ua uhakiki wa Miliki'!B:E,4,0),"")</f>
        <v/>
      </c>
      <c r="F77" s="4" t="str">
        <f>IFERROR(VLOOKUP(B77,'Orodha ua uhakiki wa Miliki'!B:G,6,0),"")</f>
        <v/>
      </c>
      <c r="G77" s="92"/>
      <c r="H77" s="4" t="str">
        <f t="shared" si="2"/>
        <v/>
      </c>
      <c r="I77" s="44"/>
      <c r="J77" s="4" t="str">
        <f t="shared" si="3"/>
        <v/>
      </c>
      <c r="K77" s="44"/>
      <c r="L77" s="92"/>
    </row>
    <row r="78" spans="1:12" ht="37.5" customHeight="1" x14ac:dyDescent="0.35">
      <c r="A78" s="15"/>
      <c r="B78" s="24" t="str">
        <f>IFERROR(INDEX('Orodha ua uhakiki wa Miliki'!$B$1:$B$397, SMALL(INDEX(('Orodha ua uhakiki wa Miliki'!$I$1:$I$397="Yes")*(MATCH(ROW('Orodha ua uhakiki wa Miliki'!$I$1:$I$397), ROW('Orodha ua uhakiki wa Miliki'!$I$1:$I$397)))+('Orodha ua uhakiki wa Miliki'!$I$1:$I$397&lt;&gt;"Yes")*1048577, 0, 0), ROW(A74))),"")</f>
        <v/>
      </c>
      <c r="C78" s="94" t="str">
        <f>IFERROR(VLOOKUP(B78,'Orodha ua uhakiki wa Miliki'!B:C,2,0),"")</f>
        <v/>
      </c>
      <c r="D78" s="42" t="str">
        <f>IFERROR(VLOOKUP(VLOOKUP(B78,'Orodha ua uhakiki wa Miliki'!B:J,9,0),DropDowns!G:H,2,0),"")</f>
        <v/>
      </c>
      <c r="E78" s="31" t="str">
        <f>IFERROR(VLOOKUP(B78,'Orodha ua uhakiki wa Miliki'!B:E,4,0),"")</f>
        <v/>
      </c>
      <c r="F78" s="4" t="str">
        <f>IFERROR(VLOOKUP(B78,'Orodha ua uhakiki wa Miliki'!B:G,6,0),"")</f>
        <v/>
      </c>
      <c r="G78" s="92"/>
      <c r="H78" s="4" t="str">
        <f t="shared" si="2"/>
        <v/>
      </c>
      <c r="I78" s="44"/>
      <c r="J78" s="4" t="str">
        <f t="shared" si="3"/>
        <v/>
      </c>
      <c r="K78" s="44"/>
      <c r="L78" s="92"/>
    </row>
    <row r="79" spans="1:12" ht="37.5" customHeight="1" x14ac:dyDescent="0.35">
      <c r="A79" s="15"/>
      <c r="B79" s="24" t="str">
        <f>IFERROR(INDEX('Orodha ua uhakiki wa Miliki'!$B$1:$B$397, SMALL(INDEX(('Orodha ua uhakiki wa Miliki'!$I$1:$I$397="Yes")*(MATCH(ROW('Orodha ua uhakiki wa Miliki'!$I$1:$I$397), ROW('Orodha ua uhakiki wa Miliki'!$I$1:$I$397)))+('Orodha ua uhakiki wa Miliki'!$I$1:$I$397&lt;&gt;"Yes")*1048577, 0, 0), ROW(A75))),"")</f>
        <v/>
      </c>
      <c r="C79" s="94" t="str">
        <f>IFERROR(VLOOKUP(B79,'Orodha ua uhakiki wa Miliki'!B:C,2,0),"")</f>
        <v/>
      </c>
      <c r="D79" s="42" t="str">
        <f>IFERROR(VLOOKUP(VLOOKUP(B79,'Orodha ua uhakiki wa Miliki'!B:J,9,0),DropDowns!G:H,2,0),"")</f>
        <v/>
      </c>
      <c r="E79" s="31" t="str">
        <f>IFERROR(VLOOKUP(B79,'Orodha ua uhakiki wa Miliki'!B:E,4,0),"")</f>
        <v/>
      </c>
      <c r="F79" s="4" t="str">
        <f>IFERROR(VLOOKUP(B79,'Orodha ua uhakiki wa Miliki'!B:G,6,0),"")</f>
        <v/>
      </c>
      <c r="G79" s="92"/>
      <c r="H79" s="4" t="str">
        <f t="shared" si="2"/>
        <v/>
      </c>
      <c r="I79" s="44"/>
      <c r="J79" s="4" t="str">
        <f t="shared" si="3"/>
        <v/>
      </c>
      <c r="K79" s="44"/>
      <c r="L79" s="92"/>
    </row>
    <row r="80" spans="1:12" ht="37.5" customHeight="1" x14ac:dyDescent="0.35">
      <c r="A80" s="15"/>
      <c r="B80" s="24" t="str">
        <f>IFERROR(INDEX('Orodha ua uhakiki wa Miliki'!$B$1:$B$397, SMALL(INDEX(('Orodha ua uhakiki wa Miliki'!$I$1:$I$397="Yes")*(MATCH(ROW('Orodha ua uhakiki wa Miliki'!$I$1:$I$397), ROW('Orodha ua uhakiki wa Miliki'!$I$1:$I$397)))+('Orodha ua uhakiki wa Miliki'!$I$1:$I$397&lt;&gt;"Yes")*1048577, 0, 0), ROW(A76))),"")</f>
        <v/>
      </c>
      <c r="C80" s="94" t="str">
        <f>IFERROR(VLOOKUP(B80,'Orodha ua uhakiki wa Miliki'!B:C,2,0),"")</f>
        <v/>
      </c>
      <c r="D80" s="42" t="str">
        <f>IFERROR(VLOOKUP(VLOOKUP(B80,'Orodha ua uhakiki wa Miliki'!B:J,9,0),DropDowns!G:H,2,0),"")</f>
        <v/>
      </c>
      <c r="E80" s="31" t="str">
        <f>IFERROR(VLOOKUP(B80,'Orodha ua uhakiki wa Miliki'!B:E,4,0),"")</f>
        <v/>
      </c>
      <c r="F80" s="4" t="str">
        <f>IFERROR(VLOOKUP(B80,'Orodha ua uhakiki wa Miliki'!B:G,6,0),"")</f>
        <v/>
      </c>
      <c r="G80" s="92"/>
      <c r="H80" s="4" t="str">
        <f t="shared" si="2"/>
        <v/>
      </c>
      <c r="I80" s="44"/>
      <c r="J80" s="4" t="str">
        <f t="shared" si="3"/>
        <v/>
      </c>
      <c r="K80" s="44"/>
      <c r="L80" s="92"/>
    </row>
    <row r="81" spans="1:12" ht="37.5" customHeight="1" x14ac:dyDescent="0.35">
      <c r="A81" s="15"/>
      <c r="B81" s="24" t="str">
        <f>IFERROR(INDEX('Orodha ua uhakiki wa Miliki'!$B$1:$B$397, SMALL(INDEX(('Orodha ua uhakiki wa Miliki'!$I$1:$I$397="Yes")*(MATCH(ROW('Orodha ua uhakiki wa Miliki'!$I$1:$I$397), ROW('Orodha ua uhakiki wa Miliki'!$I$1:$I$397)))+('Orodha ua uhakiki wa Miliki'!$I$1:$I$397&lt;&gt;"Yes")*1048577, 0, 0), ROW(A77))),"")</f>
        <v/>
      </c>
      <c r="C81" s="94" t="str">
        <f>IFERROR(VLOOKUP(B81,'Orodha ua uhakiki wa Miliki'!B:C,2,0),"")</f>
        <v/>
      </c>
      <c r="D81" s="42" t="str">
        <f>IFERROR(VLOOKUP(VLOOKUP(B81,'Orodha ua uhakiki wa Miliki'!B:J,9,0),DropDowns!G:H,2,0),"")</f>
        <v/>
      </c>
      <c r="E81" s="31" t="str">
        <f>IFERROR(VLOOKUP(B81,'Orodha ua uhakiki wa Miliki'!B:E,4,0),"")</f>
        <v/>
      </c>
      <c r="F81" s="4" t="str">
        <f>IFERROR(VLOOKUP(B81,'Orodha ua uhakiki wa Miliki'!B:G,6,0),"")</f>
        <v/>
      </c>
      <c r="G81" s="92"/>
      <c r="H81" s="4" t="str">
        <f t="shared" si="2"/>
        <v/>
      </c>
      <c r="I81" s="44"/>
      <c r="J81" s="4" t="str">
        <f t="shared" si="3"/>
        <v/>
      </c>
      <c r="K81" s="44"/>
      <c r="L81" s="92"/>
    </row>
    <row r="82" spans="1:12" ht="37.5" customHeight="1" x14ac:dyDescent="0.35">
      <c r="A82" s="15"/>
      <c r="B82" s="24" t="str">
        <f>IFERROR(INDEX('Orodha ua uhakiki wa Miliki'!$B$1:$B$397, SMALL(INDEX(('Orodha ua uhakiki wa Miliki'!$I$1:$I$397="Yes")*(MATCH(ROW('Orodha ua uhakiki wa Miliki'!$I$1:$I$397), ROW('Orodha ua uhakiki wa Miliki'!$I$1:$I$397)))+('Orodha ua uhakiki wa Miliki'!$I$1:$I$397&lt;&gt;"Yes")*1048577, 0, 0), ROW(A78))),"")</f>
        <v/>
      </c>
      <c r="C82" s="94" t="str">
        <f>IFERROR(VLOOKUP(B82,'Orodha ua uhakiki wa Miliki'!B:C,2,0),"")</f>
        <v/>
      </c>
      <c r="D82" s="42" t="str">
        <f>IFERROR(VLOOKUP(VLOOKUP(B82,'Orodha ua uhakiki wa Miliki'!B:J,9,0),DropDowns!G:H,2,0),"")</f>
        <v/>
      </c>
      <c r="E82" s="31" t="str">
        <f>IFERROR(VLOOKUP(B82,'Orodha ua uhakiki wa Miliki'!B:E,4,0),"")</f>
        <v/>
      </c>
      <c r="F82" s="4" t="str">
        <f>IFERROR(VLOOKUP(B82,'Orodha ua uhakiki wa Miliki'!B:G,6,0),"")</f>
        <v/>
      </c>
      <c r="G82" s="92"/>
      <c r="H82" s="4" t="str">
        <f t="shared" si="2"/>
        <v/>
      </c>
      <c r="I82" s="44"/>
      <c r="J82" s="4" t="str">
        <f t="shared" si="3"/>
        <v/>
      </c>
      <c r="K82" s="44"/>
      <c r="L82" s="92"/>
    </row>
    <row r="83" spans="1:12" ht="37.5" customHeight="1" x14ac:dyDescent="0.35">
      <c r="A83" s="15"/>
      <c r="B83" s="24" t="str">
        <f>IFERROR(INDEX('Orodha ua uhakiki wa Miliki'!$B$1:$B$397, SMALL(INDEX(('Orodha ua uhakiki wa Miliki'!$I$1:$I$397="Yes")*(MATCH(ROW('Orodha ua uhakiki wa Miliki'!$I$1:$I$397), ROW('Orodha ua uhakiki wa Miliki'!$I$1:$I$397)))+('Orodha ua uhakiki wa Miliki'!$I$1:$I$397&lt;&gt;"Yes")*1048577, 0, 0), ROW(A79))),"")</f>
        <v/>
      </c>
      <c r="C83" s="94" t="str">
        <f>IFERROR(VLOOKUP(B83,'Orodha ua uhakiki wa Miliki'!B:C,2,0),"")</f>
        <v/>
      </c>
      <c r="D83" s="42" t="str">
        <f>IFERROR(VLOOKUP(VLOOKUP(B83,'Orodha ua uhakiki wa Miliki'!B:J,9,0),DropDowns!G:H,2,0),"")</f>
        <v/>
      </c>
      <c r="E83" s="31" t="str">
        <f>IFERROR(VLOOKUP(B83,'Orodha ua uhakiki wa Miliki'!B:E,4,0),"")</f>
        <v/>
      </c>
      <c r="F83" s="4" t="str">
        <f>IFERROR(VLOOKUP(B83,'Orodha ua uhakiki wa Miliki'!B:G,6,0),"")</f>
        <v/>
      </c>
      <c r="G83" s="92"/>
      <c r="H83" s="4" t="str">
        <f t="shared" si="2"/>
        <v/>
      </c>
      <c r="I83" s="44"/>
      <c r="J83" s="4" t="str">
        <f t="shared" si="3"/>
        <v/>
      </c>
      <c r="K83" s="44"/>
      <c r="L83" s="92"/>
    </row>
    <row r="84" spans="1:12" ht="37.5" customHeight="1" x14ac:dyDescent="0.35">
      <c r="A84" s="15"/>
      <c r="B84" s="24" t="str">
        <f>IFERROR(INDEX('Orodha ua uhakiki wa Miliki'!$B$1:$B$397, SMALL(INDEX(('Orodha ua uhakiki wa Miliki'!$I$1:$I$397="Yes")*(MATCH(ROW('Orodha ua uhakiki wa Miliki'!$I$1:$I$397), ROW('Orodha ua uhakiki wa Miliki'!$I$1:$I$397)))+('Orodha ua uhakiki wa Miliki'!$I$1:$I$397&lt;&gt;"Yes")*1048577, 0, 0), ROW(A80))),"")</f>
        <v/>
      </c>
      <c r="C84" s="94" t="str">
        <f>IFERROR(VLOOKUP(B84,'Orodha ua uhakiki wa Miliki'!B:C,2,0),"")</f>
        <v/>
      </c>
      <c r="D84" s="42" t="str">
        <f>IFERROR(VLOOKUP(VLOOKUP(B84,'Orodha ua uhakiki wa Miliki'!B:J,9,0),DropDowns!G:H,2,0),"")</f>
        <v/>
      </c>
      <c r="E84" s="31" t="str">
        <f>IFERROR(VLOOKUP(B84,'Orodha ua uhakiki wa Miliki'!B:E,4,0),"")</f>
        <v/>
      </c>
      <c r="F84" s="4" t="str">
        <f>IFERROR(VLOOKUP(B84,'Orodha ua uhakiki wa Miliki'!B:G,6,0),"")</f>
        <v/>
      </c>
      <c r="G84" s="92"/>
      <c r="H84" s="4" t="str">
        <f t="shared" si="2"/>
        <v/>
      </c>
      <c r="I84" s="44"/>
      <c r="J84" s="4" t="str">
        <f t="shared" si="3"/>
        <v/>
      </c>
      <c r="K84" s="44"/>
      <c r="L84" s="92"/>
    </row>
    <row r="85" spans="1:12" ht="37.5" customHeight="1" x14ac:dyDescent="0.35">
      <c r="A85" s="15"/>
      <c r="B85" s="24" t="str">
        <f>IFERROR(INDEX('Orodha ua uhakiki wa Miliki'!$B$1:$B$397, SMALL(INDEX(('Orodha ua uhakiki wa Miliki'!$I$1:$I$397="Yes")*(MATCH(ROW('Orodha ua uhakiki wa Miliki'!$I$1:$I$397), ROW('Orodha ua uhakiki wa Miliki'!$I$1:$I$397)))+('Orodha ua uhakiki wa Miliki'!$I$1:$I$397&lt;&gt;"Yes")*1048577, 0, 0), ROW(A81))),"")</f>
        <v/>
      </c>
      <c r="C85" s="94" t="str">
        <f>IFERROR(VLOOKUP(B85,'Orodha ua uhakiki wa Miliki'!B:C,2,0),"")</f>
        <v/>
      </c>
      <c r="D85" s="42" t="str">
        <f>IFERROR(VLOOKUP(VLOOKUP(B85,'Orodha ua uhakiki wa Miliki'!B:J,9,0),DropDowns!G:H,2,0),"")</f>
        <v/>
      </c>
      <c r="E85" s="31" t="str">
        <f>IFERROR(VLOOKUP(B85,'Orodha ua uhakiki wa Miliki'!B:E,4,0),"")</f>
        <v/>
      </c>
      <c r="F85" s="4" t="str">
        <f>IFERROR(VLOOKUP(B85,'Orodha ua uhakiki wa Miliki'!B:G,6,0),"")</f>
        <v/>
      </c>
      <c r="G85" s="92"/>
      <c r="H85" s="4" t="str">
        <f t="shared" si="2"/>
        <v/>
      </c>
      <c r="I85" s="44"/>
      <c r="J85" s="4" t="str">
        <f t="shared" si="3"/>
        <v/>
      </c>
      <c r="K85" s="44"/>
      <c r="L85" s="92"/>
    </row>
    <row r="86" spans="1:12" ht="37.5" customHeight="1" x14ac:dyDescent="0.35">
      <c r="A86" s="15"/>
      <c r="B86" s="24" t="str">
        <f>IFERROR(INDEX('Orodha ua uhakiki wa Miliki'!$B$1:$B$397, SMALL(INDEX(('Orodha ua uhakiki wa Miliki'!$I$1:$I$397="Yes")*(MATCH(ROW('Orodha ua uhakiki wa Miliki'!$I$1:$I$397), ROW('Orodha ua uhakiki wa Miliki'!$I$1:$I$397)))+('Orodha ua uhakiki wa Miliki'!$I$1:$I$397&lt;&gt;"Yes")*1048577, 0, 0), ROW(A82))),"")</f>
        <v/>
      </c>
      <c r="C86" s="94" t="str">
        <f>IFERROR(VLOOKUP(B86,'Orodha ua uhakiki wa Miliki'!B:C,2,0),"")</f>
        <v/>
      </c>
      <c r="D86" s="42" t="str">
        <f>IFERROR(VLOOKUP(VLOOKUP(B86,'Orodha ua uhakiki wa Miliki'!B:J,9,0),DropDowns!G:H,2,0),"")</f>
        <v/>
      </c>
      <c r="E86" s="31" t="str">
        <f>IFERROR(VLOOKUP(B86,'Orodha ua uhakiki wa Miliki'!B:E,4,0),"")</f>
        <v/>
      </c>
      <c r="F86" s="4" t="str">
        <f>IFERROR(VLOOKUP(B86,'Orodha ua uhakiki wa Miliki'!B:G,6,0),"")</f>
        <v/>
      </c>
      <c r="G86" s="92"/>
      <c r="H86" s="4" t="str">
        <f t="shared" si="2"/>
        <v/>
      </c>
      <c r="I86" s="44"/>
      <c r="J86" s="4" t="str">
        <f t="shared" si="3"/>
        <v/>
      </c>
      <c r="K86" s="44"/>
      <c r="L86" s="92"/>
    </row>
    <row r="87" spans="1:12" ht="37.5" customHeight="1" x14ac:dyDescent="0.35">
      <c r="A87" s="15"/>
      <c r="B87" s="24" t="str">
        <f>IFERROR(INDEX('Orodha ua uhakiki wa Miliki'!$B$1:$B$397, SMALL(INDEX(('Orodha ua uhakiki wa Miliki'!$I$1:$I$397="Yes")*(MATCH(ROW('Orodha ua uhakiki wa Miliki'!$I$1:$I$397), ROW('Orodha ua uhakiki wa Miliki'!$I$1:$I$397)))+('Orodha ua uhakiki wa Miliki'!$I$1:$I$397&lt;&gt;"Yes")*1048577, 0, 0), ROW(A83))),"")</f>
        <v/>
      </c>
      <c r="C87" s="94" t="str">
        <f>IFERROR(VLOOKUP(B87,'Orodha ua uhakiki wa Miliki'!B:C,2,0),"")</f>
        <v/>
      </c>
      <c r="D87" s="42" t="str">
        <f>IFERROR(VLOOKUP(VLOOKUP(B87,'Orodha ua uhakiki wa Miliki'!B:J,9,0),DropDowns!G:H,2,0),"")</f>
        <v/>
      </c>
      <c r="E87" s="31" t="str">
        <f>IFERROR(VLOOKUP(B87,'Orodha ua uhakiki wa Miliki'!B:E,4,0),"")</f>
        <v/>
      </c>
      <c r="F87" s="4" t="str">
        <f>IFERROR(VLOOKUP(B87,'Orodha ua uhakiki wa Miliki'!B:G,6,0),"")</f>
        <v/>
      </c>
      <c r="G87" s="92"/>
      <c r="H87" s="4" t="str">
        <f t="shared" si="2"/>
        <v/>
      </c>
      <c r="I87" s="44"/>
      <c r="J87" s="4" t="str">
        <f t="shared" si="3"/>
        <v/>
      </c>
      <c r="K87" s="44"/>
      <c r="L87" s="92"/>
    </row>
    <row r="88" spans="1:12" ht="37.5" customHeight="1" x14ac:dyDescent="0.35">
      <c r="A88" s="15"/>
      <c r="B88" s="24" t="str">
        <f>IFERROR(INDEX('Orodha ua uhakiki wa Miliki'!$B$1:$B$397, SMALL(INDEX(('Orodha ua uhakiki wa Miliki'!$I$1:$I$397="Yes")*(MATCH(ROW('Orodha ua uhakiki wa Miliki'!$I$1:$I$397), ROW('Orodha ua uhakiki wa Miliki'!$I$1:$I$397)))+('Orodha ua uhakiki wa Miliki'!$I$1:$I$397&lt;&gt;"Yes")*1048577, 0, 0), ROW(A84))),"")</f>
        <v/>
      </c>
      <c r="C88" s="94" t="str">
        <f>IFERROR(VLOOKUP(B88,'Orodha ua uhakiki wa Miliki'!B:C,2,0),"")</f>
        <v/>
      </c>
      <c r="D88" s="42" t="str">
        <f>IFERROR(VLOOKUP(VLOOKUP(B88,'Orodha ua uhakiki wa Miliki'!B:J,9,0),DropDowns!G:H,2,0),"")</f>
        <v/>
      </c>
      <c r="E88" s="31" t="str">
        <f>IFERROR(VLOOKUP(B88,'Orodha ua uhakiki wa Miliki'!B:E,4,0),"")</f>
        <v/>
      </c>
      <c r="F88" s="4" t="str">
        <f>IFERROR(VLOOKUP(B88,'Orodha ua uhakiki wa Miliki'!B:G,6,0),"")</f>
        <v/>
      </c>
      <c r="G88" s="92"/>
      <c r="H88" s="4" t="str">
        <f t="shared" si="2"/>
        <v/>
      </c>
      <c r="I88" s="44"/>
      <c r="J88" s="4" t="str">
        <f t="shared" si="3"/>
        <v/>
      </c>
      <c r="K88" s="44"/>
      <c r="L88" s="92"/>
    </row>
    <row r="89" spans="1:12" ht="37.5" customHeight="1" x14ac:dyDescent="0.35">
      <c r="A89" s="15"/>
      <c r="B89" s="24" t="str">
        <f>IFERROR(INDEX('Orodha ua uhakiki wa Miliki'!$B$1:$B$397, SMALL(INDEX(('Orodha ua uhakiki wa Miliki'!$I$1:$I$397="Yes")*(MATCH(ROW('Orodha ua uhakiki wa Miliki'!$I$1:$I$397), ROW('Orodha ua uhakiki wa Miliki'!$I$1:$I$397)))+('Orodha ua uhakiki wa Miliki'!$I$1:$I$397&lt;&gt;"Yes")*1048577, 0, 0), ROW(A85))),"")</f>
        <v/>
      </c>
      <c r="C89" s="94" t="str">
        <f>IFERROR(VLOOKUP(B89,'Orodha ua uhakiki wa Miliki'!B:C,2,0),"")</f>
        <v/>
      </c>
      <c r="D89" s="42" t="str">
        <f>IFERROR(VLOOKUP(VLOOKUP(B89,'Orodha ua uhakiki wa Miliki'!B:J,9,0),DropDowns!G:H,2,0),"")</f>
        <v/>
      </c>
      <c r="E89" s="31" t="str">
        <f>IFERROR(VLOOKUP(B89,'Orodha ua uhakiki wa Miliki'!B:E,4,0),"")</f>
        <v/>
      </c>
      <c r="F89" s="4" t="str">
        <f>IFERROR(VLOOKUP(B89,'Orodha ua uhakiki wa Miliki'!B:G,6,0),"")</f>
        <v/>
      </c>
      <c r="G89" s="92"/>
      <c r="H89" s="4" t="str">
        <f t="shared" si="2"/>
        <v/>
      </c>
      <c r="I89" s="44"/>
      <c r="J89" s="4" t="str">
        <f t="shared" si="3"/>
        <v/>
      </c>
      <c r="K89" s="44"/>
      <c r="L89" s="92"/>
    </row>
    <row r="90" spans="1:12" ht="37.5" customHeight="1" x14ac:dyDescent="0.35">
      <c r="A90" s="15"/>
      <c r="B90" s="24" t="str">
        <f>IFERROR(INDEX('Orodha ua uhakiki wa Miliki'!$B$1:$B$397, SMALL(INDEX(('Orodha ua uhakiki wa Miliki'!$I$1:$I$397="Yes")*(MATCH(ROW('Orodha ua uhakiki wa Miliki'!$I$1:$I$397), ROW('Orodha ua uhakiki wa Miliki'!$I$1:$I$397)))+('Orodha ua uhakiki wa Miliki'!$I$1:$I$397&lt;&gt;"Yes")*1048577, 0, 0), ROW(A86))),"")</f>
        <v/>
      </c>
      <c r="C90" s="94" t="str">
        <f>IFERROR(VLOOKUP(B90,'Orodha ua uhakiki wa Miliki'!B:C,2,0),"")</f>
        <v/>
      </c>
      <c r="D90" s="42" t="str">
        <f>IFERROR(VLOOKUP(VLOOKUP(B90,'Orodha ua uhakiki wa Miliki'!B:J,9,0),DropDowns!G:H,2,0),"")</f>
        <v/>
      </c>
      <c r="E90" s="31" t="str">
        <f>IFERROR(VLOOKUP(B90,'Orodha ua uhakiki wa Miliki'!B:E,4,0),"")</f>
        <v/>
      </c>
      <c r="F90" s="4" t="str">
        <f>IFERROR(VLOOKUP(B90,'Orodha ua uhakiki wa Miliki'!B:G,6,0),"")</f>
        <v/>
      </c>
      <c r="G90" s="92"/>
      <c r="H90" s="4" t="str">
        <f t="shared" si="2"/>
        <v/>
      </c>
      <c r="I90" s="44"/>
      <c r="J90" s="4" t="str">
        <f t="shared" si="3"/>
        <v/>
      </c>
      <c r="K90" s="44"/>
      <c r="L90" s="92"/>
    </row>
    <row r="91" spans="1:12" ht="37.5" customHeight="1" x14ac:dyDescent="0.35">
      <c r="A91" s="15"/>
      <c r="B91" s="24" t="str">
        <f>IFERROR(INDEX('Orodha ua uhakiki wa Miliki'!$B$1:$B$397, SMALL(INDEX(('Orodha ua uhakiki wa Miliki'!$I$1:$I$397="Yes")*(MATCH(ROW('Orodha ua uhakiki wa Miliki'!$I$1:$I$397), ROW('Orodha ua uhakiki wa Miliki'!$I$1:$I$397)))+('Orodha ua uhakiki wa Miliki'!$I$1:$I$397&lt;&gt;"Yes")*1048577, 0, 0), ROW(A87))),"")</f>
        <v/>
      </c>
      <c r="C91" s="94" t="str">
        <f>IFERROR(VLOOKUP(B91,'Orodha ua uhakiki wa Miliki'!B:C,2,0),"")</f>
        <v/>
      </c>
      <c r="D91" s="42" t="str">
        <f>IFERROR(VLOOKUP(VLOOKUP(B91,'Orodha ua uhakiki wa Miliki'!B:J,9,0),DropDowns!G:H,2,0),"")</f>
        <v/>
      </c>
      <c r="E91" s="31" t="str">
        <f>IFERROR(VLOOKUP(B91,'Orodha ua uhakiki wa Miliki'!B:E,4,0),"")</f>
        <v/>
      </c>
      <c r="F91" s="4" t="str">
        <f>IFERROR(VLOOKUP(B91,'Orodha ua uhakiki wa Miliki'!B:G,6,0),"")</f>
        <v/>
      </c>
      <c r="G91" s="92"/>
      <c r="H91" s="4" t="str">
        <f t="shared" si="2"/>
        <v/>
      </c>
      <c r="I91" s="44"/>
      <c r="J91" s="4" t="str">
        <f t="shared" si="3"/>
        <v/>
      </c>
      <c r="K91" s="44"/>
      <c r="L91" s="92"/>
    </row>
    <row r="92" spans="1:12" ht="37.5" customHeight="1" x14ac:dyDescent="0.35">
      <c r="A92" s="15"/>
      <c r="B92" s="24" t="str">
        <f>IFERROR(INDEX('Orodha ua uhakiki wa Miliki'!$B$1:$B$397, SMALL(INDEX(('Orodha ua uhakiki wa Miliki'!$I$1:$I$397="Yes")*(MATCH(ROW('Orodha ua uhakiki wa Miliki'!$I$1:$I$397), ROW('Orodha ua uhakiki wa Miliki'!$I$1:$I$397)))+('Orodha ua uhakiki wa Miliki'!$I$1:$I$397&lt;&gt;"Yes")*1048577, 0, 0), ROW(A88))),"")</f>
        <v/>
      </c>
      <c r="C92" s="94" t="str">
        <f>IFERROR(VLOOKUP(B92,'Orodha ua uhakiki wa Miliki'!B:C,2,0),"")</f>
        <v/>
      </c>
      <c r="D92" s="42" t="str">
        <f>IFERROR(VLOOKUP(VLOOKUP(B92,'Orodha ua uhakiki wa Miliki'!B:J,9,0),DropDowns!G:H,2,0),"")</f>
        <v/>
      </c>
      <c r="E92" s="31" t="str">
        <f>IFERROR(VLOOKUP(B92,'Orodha ua uhakiki wa Miliki'!B:E,4,0),"")</f>
        <v/>
      </c>
      <c r="F92" s="4" t="str">
        <f>IFERROR(VLOOKUP(B92,'Orodha ua uhakiki wa Miliki'!B:G,6,0),"")</f>
        <v/>
      </c>
      <c r="G92" s="92"/>
      <c r="H92" s="4" t="str">
        <f t="shared" si="2"/>
        <v/>
      </c>
      <c r="I92" s="44"/>
      <c r="J92" s="4" t="str">
        <f t="shared" si="3"/>
        <v/>
      </c>
      <c r="K92" s="44"/>
      <c r="L92" s="92"/>
    </row>
    <row r="93" spans="1:12" ht="37.5" customHeight="1" x14ac:dyDescent="0.35">
      <c r="A93" s="15"/>
      <c r="B93" s="24" t="str">
        <f>IFERROR(INDEX('Orodha ua uhakiki wa Miliki'!$B$1:$B$397, SMALL(INDEX(('Orodha ua uhakiki wa Miliki'!$I$1:$I$397="Yes")*(MATCH(ROW('Orodha ua uhakiki wa Miliki'!$I$1:$I$397), ROW('Orodha ua uhakiki wa Miliki'!$I$1:$I$397)))+('Orodha ua uhakiki wa Miliki'!$I$1:$I$397&lt;&gt;"Yes")*1048577, 0, 0), ROW(A89))),"")</f>
        <v/>
      </c>
      <c r="C93" s="94" t="str">
        <f>IFERROR(VLOOKUP(B93,'Orodha ua uhakiki wa Miliki'!B:C,2,0),"")</f>
        <v/>
      </c>
      <c r="D93" s="42" t="str">
        <f>IFERROR(VLOOKUP(VLOOKUP(B93,'Orodha ua uhakiki wa Miliki'!B:J,9,0),DropDowns!G:H,2,0),"")</f>
        <v/>
      </c>
      <c r="E93" s="31" t="str">
        <f>IFERROR(VLOOKUP(B93,'Orodha ua uhakiki wa Miliki'!B:E,4,0),"")</f>
        <v/>
      </c>
      <c r="F93" s="4" t="str">
        <f>IFERROR(VLOOKUP(B93,'Orodha ua uhakiki wa Miliki'!B:G,6,0),"")</f>
        <v/>
      </c>
      <c r="G93" s="92"/>
      <c r="H93" s="4" t="str">
        <f t="shared" si="2"/>
        <v/>
      </c>
      <c r="I93" s="44"/>
      <c r="J93" s="4" t="str">
        <f t="shared" si="3"/>
        <v/>
      </c>
      <c r="K93" s="44"/>
      <c r="L93" s="92"/>
    </row>
    <row r="94" spans="1:12" ht="37.5" customHeight="1" x14ac:dyDescent="0.35">
      <c r="A94" s="15"/>
      <c r="B94" s="24" t="str">
        <f>IFERROR(INDEX('Orodha ua uhakiki wa Miliki'!$B$1:$B$397, SMALL(INDEX(('Orodha ua uhakiki wa Miliki'!$I$1:$I$397="Yes")*(MATCH(ROW('Orodha ua uhakiki wa Miliki'!$I$1:$I$397), ROW('Orodha ua uhakiki wa Miliki'!$I$1:$I$397)))+('Orodha ua uhakiki wa Miliki'!$I$1:$I$397&lt;&gt;"Yes")*1048577, 0, 0), ROW(A90))),"")</f>
        <v/>
      </c>
      <c r="C94" s="94" t="str">
        <f>IFERROR(VLOOKUP(B94,'Orodha ua uhakiki wa Miliki'!B:C,2,0),"")</f>
        <v/>
      </c>
      <c r="D94" s="42" t="str">
        <f>IFERROR(VLOOKUP(VLOOKUP(B94,'Orodha ua uhakiki wa Miliki'!B:J,9,0),DropDowns!G:H,2,0),"")</f>
        <v/>
      </c>
      <c r="E94" s="31" t="str">
        <f>IFERROR(VLOOKUP(B94,'Orodha ua uhakiki wa Miliki'!B:E,4,0),"")</f>
        <v/>
      </c>
      <c r="F94" s="4" t="str">
        <f>IFERROR(VLOOKUP(B94,'Orodha ua uhakiki wa Miliki'!B:G,6,0),"")</f>
        <v/>
      </c>
      <c r="G94" s="92"/>
      <c r="H94" s="4" t="str">
        <f t="shared" si="2"/>
        <v/>
      </c>
      <c r="I94" s="44"/>
      <c r="J94" s="4" t="str">
        <f t="shared" si="3"/>
        <v/>
      </c>
      <c r="K94" s="44"/>
      <c r="L94" s="92"/>
    </row>
    <row r="95" spans="1:12" ht="37.5" customHeight="1" x14ac:dyDescent="0.35">
      <c r="A95" s="15"/>
      <c r="B95" s="24" t="str">
        <f>IFERROR(INDEX('Orodha ua uhakiki wa Miliki'!$B$1:$B$397, SMALL(INDEX(('Orodha ua uhakiki wa Miliki'!$I$1:$I$397="Yes")*(MATCH(ROW('Orodha ua uhakiki wa Miliki'!$I$1:$I$397), ROW('Orodha ua uhakiki wa Miliki'!$I$1:$I$397)))+('Orodha ua uhakiki wa Miliki'!$I$1:$I$397&lt;&gt;"Yes")*1048577, 0, 0), ROW(A91))),"")</f>
        <v/>
      </c>
      <c r="C95" s="94" t="str">
        <f>IFERROR(VLOOKUP(B95,'Orodha ua uhakiki wa Miliki'!B:C,2,0),"")</f>
        <v/>
      </c>
      <c r="D95" s="42" t="str">
        <f>IFERROR(VLOOKUP(VLOOKUP(B95,'Orodha ua uhakiki wa Miliki'!B:J,9,0),DropDowns!G:H,2,0),"")</f>
        <v/>
      </c>
      <c r="E95" s="31" t="str">
        <f>IFERROR(VLOOKUP(B95,'Orodha ua uhakiki wa Miliki'!B:E,4,0),"")</f>
        <v/>
      </c>
      <c r="F95" s="4" t="str">
        <f>IFERROR(VLOOKUP(B95,'Orodha ua uhakiki wa Miliki'!B:G,6,0),"")</f>
        <v/>
      </c>
      <c r="G95" s="92"/>
      <c r="H95" s="4" t="str">
        <f t="shared" si="2"/>
        <v/>
      </c>
      <c r="I95" s="44"/>
      <c r="J95" s="4" t="str">
        <f t="shared" si="3"/>
        <v/>
      </c>
      <c r="K95" s="44"/>
      <c r="L95" s="92"/>
    </row>
    <row r="96" spans="1:12" ht="37.5" customHeight="1" x14ac:dyDescent="0.35">
      <c r="A96" s="15"/>
      <c r="B96" s="24" t="str">
        <f>IFERROR(INDEX('Orodha ua uhakiki wa Miliki'!$B$1:$B$397, SMALL(INDEX(('Orodha ua uhakiki wa Miliki'!$I$1:$I$397="Yes")*(MATCH(ROW('Orodha ua uhakiki wa Miliki'!$I$1:$I$397), ROW('Orodha ua uhakiki wa Miliki'!$I$1:$I$397)))+('Orodha ua uhakiki wa Miliki'!$I$1:$I$397&lt;&gt;"Yes")*1048577, 0, 0), ROW(A92))),"")</f>
        <v/>
      </c>
      <c r="C96" s="94" t="str">
        <f>IFERROR(VLOOKUP(B96,'Orodha ua uhakiki wa Miliki'!B:C,2,0),"")</f>
        <v/>
      </c>
      <c r="D96" s="42" t="str">
        <f>IFERROR(VLOOKUP(VLOOKUP(B96,'Orodha ua uhakiki wa Miliki'!B:J,9,0),DropDowns!G:H,2,0),"")</f>
        <v/>
      </c>
      <c r="E96" s="31" t="str">
        <f>IFERROR(VLOOKUP(B96,'Orodha ua uhakiki wa Miliki'!B:E,4,0),"")</f>
        <v/>
      </c>
      <c r="F96" s="4" t="str">
        <f>IFERROR(VLOOKUP(B96,'Orodha ua uhakiki wa Miliki'!B:G,6,0),"")</f>
        <v/>
      </c>
      <c r="G96" s="92"/>
      <c r="H96" s="4" t="str">
        <f t="shared" si="2"/>
        <v/>
      </c>
      <c r="I96" s="44"/>
      <c r="J96" s="4" t="str">
        <f t="shared" si="3"/>
        <v/>
      </c>
      <c r="K96" s="44"/>
      <c r="L96" s="92"/>
    </row>
    <row r="97" spans="1:12" ht="37.5" customHeight="1" x14ac:dyDescent="0.35">
      <c r="A97" s="15"/>
      <c r="B97" s="24" t="str">
        <f>IFERROR(INDEX('Orodha ua uhakiki wa Miliki'!$B$1:$B$397, SMALL(INDEX(('Orodha ua uhakiki wa Miliki'!$I$1:$I$397="Yes")*(MATCH(ROW('Orodha ua uhakiki wa Miliki'!$I$1:$I$397), ROW('Orodha ua uhakiki wa Miliki'!$I$1:$I$397)))+('Orodha ua uhakiki wa Miliki'!$I$1:$I$397&lt;&gt;"Yes")*1048577, 0, 0), ROW(A93))),"")</f>
        <v/>
      </c>
      <c r="C97" s="94" t="str">
        <f>IFERROR(VLOOKUP(B97,'Orodha ua uhakiki wa Miliki'!B:C,2,0),"")</f>
        <v/>
      </c>
      <c r="D97" s="42" t="str">
        <f>IFERROR(VLOOKUP(VLOOKUP(B97,'Orodha ua uhakiki wa Miliki'!B:J,9,0),DropDowns!G:H,2,0),"")</f>
        <v/>
      </c>
      <c r="E97" s="31" t="str">
        <f>IFERROR(VLOOKUP(B97,'Orodha ua uhakiki wa Miliki'!B:E,4,0),"")</f>
        <v/>
      </c>
      <c r="F97" s="4" t="str">
        <f>IFERROR(VLOOKUP(B97,'Orodha ua uhakiki wa Miliki'!B:G,6,0),"")</f>
        <v/>
      </c>
      <c r="G97" s="92"/>
      <c r="H97" s="4" t="str">
        <f t="shared" si="2"/>
        <v/>
      </c>
      <c r="I97" s="44"/>
      <c r="J97" s="4" t="str">
        <f t="shared" si="3"/>
        <v/>
      </c>
      <c r="K97" s="44"/>
      <c r="L97" s="92"/>
    </row>
    <row r="98" spans="1:12" ht="37.5" customHeight="1" x14ac:dyDescent="0.35">
      <c r="A98" s="15"/>
      <c r="B98" s="24" t="str">
        <f>IFERROR(INDEX('Orodha ua uhakiki wa Miliki'!$B$1:$B$397, SMALL(INDEX(('Orodha ua uhakiki wa Miliki'!$I$1:$I$397="Yes")*(MATCH(ROW('Orodha ua uhakiki wa Miliki'!$I$1:$I$397), ROW('Orodha ua uhakiki wa Miliki'!$I$1:$I$397)))+('Orodha ua uhakiki wa Miliki'!$I$1:$I$397&lt;&gt;"Yes")*1048577, 0, 0), ROW(A94))),"")</f>
        <v/>
      </c>
      <c r="C98" s="94" t="str">
        <f>IFERROR(VLOOKUP(B98,'Orodha ua uhakiki wa Miliki'!B:C,2,0),"")</f>
        <v/>
      </c>
      <c r="D98" s="42" t="str">
        <f>IFERROR(VLOOKUP(VLOOKUP(B98,'Orodha ua uhakiki wa Miliki'!B:J,9,0),DropDowns!G:H,2,0),"")</f>
        <v/>
      </c>
      <c r="E98" s="31" t="str">
        <f>IFERROR(VLOOKUP(B98,'Orodha ua uhakiki wa Miliki'!B:E,4,0),"")</f>
        <v/>
      </c>
      <c r="F98" s="4" t="str">
        <f>IFERROR(VLOOKUP(B98,'Orodha ua uhakiki wa Miliki'!B:G,6,0),"")</f>
        <v/>
      </c>
      <c r="G98" s="92"/>
      <c r="H98" s="4" t="str">
        <f t="shared" si="2"/>
        <v/>
      </c>
      <c r="I98" s="44"/>
      <c r="J98" s="4" t="str">
        <f t="shared" si="3"/>
        <v/>
      </c>
      <c r="K98" s="44"/>
      <c r="L98" s="92"/>
    </row>
    <row r="99" spans="1:12" ht="37.5" customHeight="1" x14ac:dyDescent="0.35">
      <c r="A99" s="15"/>
      <c r="B99" s="24" t="str">
        <f>IFERROR(INDEX('Orodha ua uhakiki wa Miliki'!$B$1:$B$397, SMALL(INDEX(('Orodha ua uhakiki wa Miliki'!$I$1:$I$397="Yes")*(MATCH(ROW('Orodha ua uhakiki wa Miliki'!$I$1:$I$397), ROW('Orodha ua uhakiki wa Miliki'!$I$1:$I$397)))+('Orodha ua uhakiki wa Miliki'!$I$1:$I$397&lt;&gt;"Yes")*1048577, 0, 0), ROW(A95))),"")</f>
        <v/>
      </c>
      <c r="C99" s="94" t="str">
        <f>IFERROR(VLOOKUP(B99,'Orodha ua uhakiki wa Miliki'!B:C,2,0),"")</f>
        <v/>
      </c>
      <c r="D99" s="42" t="str">
        <f>IFERROR(VLOOKUP(VLOOKUP(B99,'Orodha ua uhakiki wa Miliki'!B:J,9,0),DropDowns!G:H,2,0),"")</f>
        <v/>
      </c>
      <c r="E99" s="30" t="str">
        <f>IFERROR(VLOOKUP(B99,'Orodha ua uhakiki wa Miliki'!B:E,4,0),"")</f>
        <v/>
      </c>
      <c r="F99" s="3" t="str">
        <f>IFERROR(VLOOKUP(B99,'Orodha ua uhakiki wa Miliki'!B:G,6,0),"")</f>
        <v/>
      </c>
      <c r="G99" s="93"/>
      <c r="H99" s="4" t="str">
        <f t="shared" si="2"/>
        <v/>
      </c>
      <c r="I99" s="44"/>
      <c r="J99" s="4" t="str">
        <f t="shared" si="3"/>
        <v/>
      </c>
      <c r="K99" s="44"/>
      <c r="L99" s="92"/>
    </row>
    <row r="100" spans="1:12" ht="37.5" customHeight="1" x14ac:dyDescent="0.35">
      <c r="A100" s="15"/>
      <c r="B100" s="24" t="str">
        <f>IFERROR(INDEX('Orodha ua uhakiki wa Miliki'!$B$1:$B$397, SMALL(INDEX(('Orodha ua uhakiki wa Miliki'!$I$1:$I$397="Yes")*(MATCH(ROW('Orodha ua uhakiki wa Miliki'!$I$1:$I$397), ROW('Orodha ua uhakiki wa Miliki'!$I$1:$I$397)))+('Orodha ua uhakiki wa Miliki'!$I$1:$I$397&lt;&gt;"Yes")*1048577, 0, 0), ROW(A96))),"")</f>
        <v/>
      </c>
      <c r="C100" s="94" t="str">
        <f>IFERROR(VLOOKUP(B100,'Orodha ua uhakiki wa Miliki'!B:C,2,0),"")</f>
        <v/>
      </c>
      <c r="D100" s="42" t="str">
        <f>IFERROR(VLOOKUP(VLOOKUP(B100,'Orodha ua uhakiki wa Miliki'!B:J,9,0),DropDowns!G:H,2,0),"")</f>
        <v/>
      </c>
      <c r="E100" s="31" t="str">
        <f>IFERROR(VLOOKUP(B100,'Orodha ua uhakiki wa Miliki'!B:E,4,0),"")</f>
        <v/>
      </c>
      <c r="F100" s="4" t="str">
        <f>IFERROR(VLOOKUP(B100,'Orodha ua uhakiki wa Miliki'!B:G,6,0),"")</f>
        <v/>
      </c>
      <c r="G100" s="92"/>
      <c r="H100" s="4" t="str">
        <f t="shared" si="2"/>
        <v/>
      </c>
      <c r="I100" s="44"/>
      <c r="J100" s="4" t="str">
        <f t="shared" si="3"/>
        <v/>
      </c>
      <c r="K100" s="44"/>
      <c r="L100" s="92"/>
    </row>
    <row r="101" spans="1:12" ht="37.5" customHeight="1" x14ac:dyDescent="0.35">
      <c r="A101" s="15"/>
      <c r="B101" s="24" t="str">
        <f>IFERROR(INDEX('Orodha ua uhakiki wa Miliki'!$B$1:$B$397, SMALL(INDEX(('Orodha ua uhakiki wa Miliki'!$I$1:$I$397="Yes")*(MATCH(ROW('Orodha ua uhakiki wa Miliki'!$I$1:$I$397), ROW('Orodha ua uhakiki wa Miliki'!$I$1:$I$397)))+('Orodha ua uhakiki wa Miliki'!$I$1:$I$397&lt;&gt;"Yes")*1048577, 0, 0), ROW(A97))),"")</f>
        <v/>
      </c>
      <c r="C101" s="94" t="str">
        <f>IFERROR(VLOOKUP(B101,'Orodha ua uhakiki wa Miliki'!B:C,2,0),"")</f>
        <v/>
      </c>
      <c r="D101" s="42" t="str">
        <f>IFERROR(VLOOKUP(VLOOKUP(B101,'Orodha ua uhakiki wa Miliki'!B:J,9,0),DropDowns!G:H,2,0),"")</f>
        <v/>
      </c>
      <c r="E101" s="31" t="str">
        <f>IFERROR(VLOOKUP(B101,'Orodha ua uhakiki wa Miliki'!B:E,4,0),"")</f>
        <v/>
      </c>
      <c r="F101" s="4" t="str">
        <f>IFERROR(VLOOKUP(B101,'Orodha ua uhakiki wa Miliki'!B:G,6,0),"")</f>
        <v/>
      </c>
      <c r="G101" s="92"/>
      <c r="H101" s="4" t="str">
        <f t="shared" ref="H101:H164" si="4">IF(B101&lt;&gt;"","Ya ndani:","")</f>
        <v/>
      </c>
      <c r="I101" s="44"/>
      <c r="J101" s="4" t="str">
        <f t="shared" ref="J101:J164" si="5">IF(B101&lt;&gt;"","Ya nje:","")</f>
        <v/>
      </c>
      <c r="K101" s="44"/>
      <c r="L101" s="92"/>
    </row>
    <row r="102" spans="1:12" ht="37.5" customHeight="1" x14ac:dyDescent="0.35">
      <c r="B102" s="24" t="str">
        <f>IFERROR(INDEX('Orodha ua uhakiki wa Miliki'!$B$1:$B$397, SMALL(INDEX(('Orodha ua uhakiki wa Miliki'!$I$1:$I$397="Yes")*(MATCH(ROW('Orodha ua uhakiki wa Miliki'!$I$1:$I$397), ROW('Orodha ua uhakiki wa Miliki'!$I$1:$I$397)))+('Orodha ua uhakiki wa Miliki'!$I$1:$I$397&lt;&gt;"Yes")*1048577, 0, 0), ROW(A98))),"")</f>
        <v/>
      </c>
      <c r="C102" s="94" t="str">
        <f>IFERROR(VLOOKUP(B102,'Orodha ua uhakiki wa Miliki'!B:C,2,0),"")</f>
        <v/>
      </c>
      <c r="D102" s="42" t="str">
        <f>IFERROR(VLOOKUP(VLOOKUP(B102,'Orodha ua uhakiki wa Miliki'!B:J,9,0),DropDowns!G:H,2,0),"")</f>
        <v/>
      </c>
      <c r="E102" s="31" t="str">
        <f>IFERROR(VLOOKUP(B102,'Orodha ua uhakiki wa Miliki'!B:E,4,0),"")</f>
        <v/>
      </c>
      <c r="F102" s="4" t="str">
        <f>IFERROR(VLOOKUP(B102,'Orodha ua uhakiki wa Miliki'!B:G,6,0),"")</f>
        <v/>
      </c>
      <c r="G102" s="92"/>
      <c r="H102" s="4" t="str">
        <f t="shared" si="4"/>
        <v/>
      </c>
      <c r="I102" s="44"/>
      <c r="J102" s="4" t="str">
        <f t="shared" si="5"/>
        <v/>
      </c>
      <c r="K102" s="44"/>
      <c r="L102" s="92"/>
    </row>
    <row r="103" spans="1:12" ht="37.5" customHeight="1" x14ac:dyDescent="0.35">
      <c r="B103" s="24" t="str">
        <f>IFERROR(INDEX('Orodha ua uhakiki wa Miliki'!$B$1:$B$397, SMALL(INDEX(('Orodha ua uhakiki wa Miliki'!$I$1:$I$397="Yes")*(MATCH(ROW('Orodha ua uhakiki wa Miliki'!$I$1:$I$397), ROW('Orodha ua uhakiki wa Miliki'!$I$1:$I$397)))+('Orodha ua uhakiki wa Miliki'!$I$1:$I$397&lt;&gt;"Yes")*1048577, 0, 0), ROW(A99))),"")</f>
        <v/>
      </c>
      <c r="C103" s="94" t="str">
        <f>IFERROR(VLOOKUP(B103,'Orodha ua uhakiki wa Miliki'!B:C,2,0),"")</f>
        <v/>
      </c>
      <c r="D103" s="42" t="str">
        <f>IFERROR(VLOOKUP(VLOOKUP(B103,'Orodha ua uhakiki wa Miliki'!B:J,9,0),DropDowns!G:H,2,0),"")</f>
        <v/>
      </c>
      <c r="E103" s="31" t="str">
        <f>IFERROR(VLOOKUP(B103,'Orodha ua uhakiki wa Miliki'!B:E,4,0),"")</f>
        <v/>
      </c>
      <c r="F103" s="4" t="str">
        <f>IFERROR(VLOOKUP(B103,'Orodha ua uhakiki wa Miliki'!B:G,6,0),"")</f>
        <v/>
      </c>
      <c r="G103" s="92"/>
      <c r="H103" s="4" t="str">
        <f t="shared" si="4"/>
        <v/>
      </c>
      <c r="I103" s="44"/>
      <c r="J103" s="4" t="str">
        <f t="shared" si="5"/>
        <v/>
      </c>
      <c r="K103" s="44"/>
      <c r="L103" s="92"/>
    </row>
    <row r="104" spans="1:12" ht="37.5" customHeight="1" x14ac:dyDescent="0.35">
      <c r="B104" s="24" t="str">
        <f>IFERROR(INDEX('Orodha ua uhakiki wa Miliki'!$B$1:$B$397, SMALL(INDEX(('Orodha ua uhakiki wa Miliki'!$I$1:$I$397="Yes")*(MATCH(ROW('Orodha ua uhakiki wa Miliki'!$I$1:$I$397), ROW('Orodha ua uhakiki wa Miliki'!$I$1:$I$397)))+('Orodha ua uhakiki wa Miliki'!$I$1:$I$397&lt;&gt;"Yes")*1048577, 0, 0), ROW(A100))),"")</f>
        <v/>
      </c>
      <c r="C104" s="94" t="str">
        <f>IFERROR(VLOOKUP(B104,'Orodha ua uhakiki wa Miliki'!B:C,2,0),"")</f>
        <v/>
      </c>
      <c r="D104" s="42" t="str">
        <f>IFERROR(VLOOKUP(VLOOKUP(B104,'Orodha ua uhakiki wa Miliki'!B:J,9,0),DropDowns!G:H,2,0),"")</f>
        <v/>
      </c>
      <c r="E104" s="31" t="str">
        <f>IFERROR(VLOOKUP(B104,'Orodha ua uhakiki wa Miliki'!B:E,4,0),"")</f>
        <v/>
      </c>
      <c r="F104" s="4" t="str">
        <f>IFERROR(VLOOKUP(B104,'Orodha ua uhakiki wa Miliki'!B:G,6,0),"")</f>
        <v/>
      </c>
      <c r="G104" s="92"/>
      <c r="H104" s="4" t="str">
        <f t="shared" si="4"/>
        <v/>
      </c>
      <c r="I104" s="44"/>
      <c r="J104" s="4" t="str">
        <f t="shared" si="5"/>
        <v/>
      </c>
      <c r="K104" s="44"/>
      <c r="L104" s="92"/>
    </row>
    <row r="105" spans="1:12" ht="37.5" customHeight="1" x14ac:dyDescent="0.35">
      <c r="B105" s="24" t="str">
        <f>IFERROR(INDEX('Orodha ua uhakiki wa Miliki'!$B$1:$B$397, SMALL(INDEX(('Orodha ua uhakiki wa Miliki'!$I$1:$I$397="Yes")*(MATCH(ROW('Orodha ua uhakiki wa Miliki'!$I$1:$I$397), ROW('Orodha ua uhakiki wa Miliki'!$I$1:$I$397)))+('Orodha ua uhakiki wa Miliki'!$I$1:$I$397&lt;&gt;"Yes")*1048577, 0, 0), ROW(A101))),"")</f>
        <v/>
      </c>
      <c r="C105" s="94" t="str">
        <f>IFERROR(VLOOKUP(B105,'Orodha ua uhakiki wa Miliki'!B:C,2,0),"")</f>
        <v/>
      </c>
      <c r="D105" s="42" t="str">
        <f>IFERROR(VLOOKUP(VLOOKUP(B105,'Orodha ua uhakiki wa Miliki'!B:J,9,0),DropDowns!G:H,2,0),"")</f>
        <v/>
      </c>
      <c r="E105" s="31" t="str">
        <f>IFERROR(VLOOKUP(B105,'Orodha ua uhakiki wa Miliki'!B:E,4,0),"")</f>
        <v/>
      </c>
      <c r="F105" s="4" t="str">
        <f>IFERROR(VLOOKUP(B105,'Orodha ua uhakiki wa Miliki'!B:G,6,0),"")</f>
        <v/>
      </c>
      <c r="G105" s="92"/>
      <c r="H105" s="4" t="str">
        <f t="shared" si="4"/>
        <v/>
      </c>
      <c r="I105" s="44"/>
      <c r="J105" s="4" t="str">
        <f t="shared" si="5"/>
        <v/>
      </c>
      <c r="K105" s="44"/>
      <c r="L105" s="92"/>
    </row>
    <row r="106" spans="1:12" ht="37.5" customHeight="1" x14ac:dyDescent="0.35">
      <c r="B106" s="24" t="str">
        <f>IFERROR(INDEX('Orodha ua uhakiki wa Miliki'!$B$1:$B$397, SMALL(INDEX(('Orodha ua uhakiki wa Miliki'!$I$1:$I$397="Yes")*(MATCH(ROW('Orodha ua uhakiki wa Miliki'!$I$1:$I$397), ROW('Orodha ua uhakiki wa Miliki'!$I$1:$I$397)))+('Orodha ua uhakiki wa Miliki'!$I$1:$I$397&lt;&gt;"Yes")*1048577, 0, 0), ROW(A102))),"")</f>
        <v/>
      </c>
      <c r="C106" s="94" t="str">
        <f>IFERROR(VLOOKUP(B106,'Orodha ua uhakiki wa Miliki'!B:C,2,0),"")</f>
        <v/>
      </c>
      <c r="D106" s="42" t="str">
        <f>IFERROR(VLOOKUP(VLOOKUP(B106,'Orodha ua uhakiki wa Miliki'!B:J,9,0),DropDowns!G:H,2,0),"")</f>
        <v/>
      </c>
      <c r="E106" s="31" t="str">
        <f>IFERROR(VLOOKUP(B106,'Orodha ua uhakiki wa Miliki'!B:E,4,0),"")</f>
        <v/>
      </c>
      <c r="F106" s="4" t="str">
        <f>IFERROR(VLOOKUP(B106,'Orodha ua uhakiki wa Miliki'!B:G,6,0),"")</f>
        <v/>
      </c>
      <c r="G106" s="92"/>
      <c r="H106" s="4" t="str">
        <f t="shared" si="4"/>
        <v/>
      </c>
      <c r="I106" s="44"/>
      <c r="J106" s="4" t="str">
        <f t="shared" si="5"/>
        <v/>
      </c>
      <c r="K106" s="44"/>
      <c r="L106" s="92"/>
    </row>
    <row r="107" spans="1:12" ht="37.5" customHeight="1" x14ac:dyDescent="0.35">
      <c r="B107" s="24" t="str">
        <f>IFERROR(INDEX('Orodha ua uhakiki wa Miliki'!$B$1:$B$397, SMALL(INDEX(('Orodha ua uhakiki wa Miliki'!$I$1:$I$397="Yes")*(MATCH(ROW('Orodha ua uhakiki wa Miliki'!$I$1:$I$397), ROW('Orodha ua uhakiki wa Miliki'!$I$1:$I$397)))+('Orodha ua uhakiki wa Miliki'!$I$1:$I$397&lt;&gt;"Yes")*1048577, 0, 0), ROW(A103))),"")</f>
        <v/>
      </c>
      <c r="C107" s="94" t="str">
        <f>IFERROR(VLOOKUP(B107,'Orodha ua uhakiki wa Miliki'!B:C,2,0),"")</f>
        <v/>
      </c>
      <c r="D107" s="42" t="str">
        <f>IFERROR(VLOOKUP(VLOOKUP(B107,'Orodha ua uhakiki wa Miliki'!B:J,9,0),DropDowns!G:H,2,0),"")</f>
        <v/>
      </c>
      <c r="E107" s="31" t="str">
        <f>IFERROR(VLOOKUP(B107,'Orodha ua uhakiki wa Miliki'!B:E,4,0),"")</f>
        <v/>
      </c>
      <c r="F107" s="4" t="str">
        <f>IFERROR(VLOOKUP(B107,'Orodha ua uhakiki wa Miliki'!B:G,6,0),"")</f>
        <v/>
      </c>
      <c r="G107" s="92"/>
      <c r="H107" s="4" t="str">
        <f t="shared" si="4"/>
        <v/>
      </c>
      <c r="I107" s="44"/>
      <c r="J107" s="4" t="str">
        <f t="shared" si="5"/>
        <v/>
      </c>
      <c r="K107" s="44"/>
      <c r="L107" s="92"/>
    </row>
    <row r="108" spans="1:12" ht="37.5" customHeight="1" x14ac:dyDescent="0.35">
      <c r="B108" s="24" t="str">
        <f>IFERROR(INDEX('Orodha ua uhakiki wa Miliki'!$B$1:$B$397, SMALL(INDEX(('Orodha ua uhakiki wa Miliki'!$I$1:$I$397="Yes")*(MATCH(ROW('Orodha ua uhakiki wa Miliki'!$I$1:$I$397), ROW('Orodha ua uhakiki wa Miliki'!$I$1:$I$397)))+('Orodha ua uhakiki wa Miliki'!$I$1:$I$397&lt;&gt;"Yes")*1048577, 0, 0), ROW(A104))),"")</f>
        <v/>
      </c>
      <c r="C108" s="94" t="str">
        <f>IFERROR(VLOOKUP(B108,'Orodha ua uhakiki wa Miliki'!B:C,2,0),"")</f>
        <v/>
      </c>
      <c r="D108" s="42" t="str">
        <f>IFERROR(VLOOKUP(VLOOKUP(B108,'Orodha ua uhakiki wa Miliki'!B:J,9,0),DropDowns!G:H,2,0),"")</f>
        <v/>
      </c>
      <c r="E108" s="31" t="str">
        <f>IFERROR(VLOOKUP(B108,'Orodha ua uhakiki wa Miliki'!B:E,4,0),"")</f>
        <v/>
      </c>
      <c r="F108" s="4" t="str">
        <f>IFERROR(VLOOKUP(B108,'Orodha ua uhakiki wa Miliki'!B:G,6,0),"")</f>
        <v/>
      </c>
      <c r="G108" s="92"/>
      <c r="H108" s="4" t="str">
        <f t="shared" si="4"/>
        <v/>
      </c>
      <c r="I108" s="44"/>
      <c r="J108" s="4" t="str">
        <f t="shared" si="5"/>
        <v/>
      </c>
      <c r="K108" s="44"/>
      <c r="L108" s="92"/>
    </row>
    <row r="109" spans="1:12" ht="37.5" customHeight="1" x14ac:dyDescent="0.35">
      <c r="B109" s="24" t="str">
        <f>IFERROR(INDEX('Orodha ua uhakiki wa Miliki'!$B$1:$B$397, SMALL(INDEX(('Orodha ua uhakiki wa Miliki'!$I$1:$I$397="Yes")*(MATCH(ROW('Orodha ua uhakiki wa Miliki'!$I$1:$I$397), ROW('Orodha ua uhakiki wa Miliki'!$I$1:$I$397)))+('Orodha ua uhakiki wa Miliki'!$I$1:$I$397&lt;&gt;"Yes")*1048577, 0, 0), ROW(A105))),"")</f>
        <v/>
      </c>
      <c r="C109" s="94" t="str">
        <f>IFERROR(VLOOKUP(B109,'Orodha ua uhakiki wa Miliki'!B:C,2,0),"")</f>
        <v/>
      </c>
      <c r="D109" s="42" t="str">
        <f>IFERROR(VLOOKUP(VLOOKUP(B109,'Orodha ua uhakiki wa Miliki'!B:J,9,0),DropDowns!G:H,2,0),"")</f>
        <v/>
      </c>
      <c r="E109" s="31" t="str">
        <f>IFERROR(VLOOKUP(B109,'Orodha ua uhakiki wa Miliki'!B:E,4,0),"")</f>
        <v/>
      </c>
      <c r="F109" s="4" t="str">
        <f>IFERROR(VLOOKUP(B109,'Orodha ua uhakiki wa Miliki'!B:G,6,0),"")</f>
        <v/>
      </c>
      <c r="G109" s="92"/>
      <c r="H109" s="4" t="str">
        <f t="shared" si="4"/>
        <v/>
      </c>
      <c r="I109" s="44"/>
      <c r="J109" s="4" t="str">
        <f t="shared" si="5"/>
        <v/>
      </c>
      <c r="K109" s="44"/>
      <c r="L109" s="92"/>
    </row>
    <row r="110" spans="1:12" ht="37.5" customHeight="1" x14ac:dyDescent="0.35">
      <c r="B110" s="24" t="str">
        <f>IFERROR(INDEX('Orodha ua uhakiki wa Miliki'!$B$1:$B$397, SMALL(INDEX(('Orodha ua uhakiki wa Miliki'!$I$1:$I$397="Yes")*(MATCH(ROW('Orodha ua uhakiki wa Miliki'!$I$1:$I$397), ROW('Orodha ua uhakiki wa Miliki'!$I$1:$I$397)))+('Orodha ua uhakiki wa Miliki'!$I$1:$I$397&lt;&gt;"Yes")*1048577, 0, 0), ROW(A106))),"")</f>
        <v/>
      </c>
      <c r="C110" s="94" t="str">
        <f>IFERROR(VLOOKUP(B110,'Orodha ua uhakiki wa Miliki'!B:C,2,0),"")</f>
        <v/>
      </c>
      <c r="D110" s="42" t="str">
        <f>IFERROR(VLOOKUP(VLOOKUP(B110,'Orodha ua uhakiki wa Miliki'!B:J,9,0),DropDowns!G:H,2,0),"")</f>
        <v/>
      </c>
      <c r="E110" s="31" t="str">
        <f>IFERROR(VLOOKUP(B110,'Orodha ua uhakiki wa Miliki'!B:E,4,0),"")</f>
        <v/>
      </c>
      <c r="F110" s="4" t="str">
        <f>IFERROR(VLOOKUP(B110,'Orodha ua uhakiki wa Miliki'!B:G,6,0),"")</f>
        <v/>
      </c>
      <c r="G110" s="92"/>
      <c r="H110" s="4" t="str">
        <f t="shared" si="4"/>
        <v/>
      </c>
      <c r="I110" s="44"/>
      <c r="J110" s="4" t="str">
        <f t="shared" si="5"/>
        <v/>
      </c>
      <c r="K110" s="44"/>
      <c r="L110" s="92"/>
    </row>
    <row r="111" spans="1:12" ht="37.5" customHeight="1" x14ac:dyDescent="0.35">
      <c r="B111" s="24" t="str">
        <f>IFERROR(INDEX('Orodha ua uhakiki wa Miliki'!$B$1:$B$397, SMALL(INDEX(('Orodha ua uhakiki wa Miliki'!$I$1:$I$397="Yes")*(MATCH(ROW('Orodha ua uhakiki wa Miliki'!$I$1:$I$397), ROW('Orodha ua uhakiki wa Miliki'!$I$1:$I$397)))+('Orodha ua uhakiki wa Miliki'!$I$1:$I$397&lt;&gt;"Yes")*1048577, 0, 0), ROW(A107))),"")</f>
        <v/>
      </c>
      <c r="C111" s="94" t="str">
        <f>IFERROR(VLOOKUP(B111,'Orodha ua uhakiki wa Miliki'!B:C,2,0),"")</f>
        <v/>
      </c>
      <c r="D111" s="42" t="str">
        <f>IFERROR(VLOOKUP(VLOOKUP(B111,'Orodha ua uhakiki wa Miliki'!B:J,9,0),DropDowns!G:H,2,0),"")</f>
        <v/>
      </c>
      <c r="E111" s="31" t="str">
        <f>IFERROR(VLOOKUP(B111,'Orodha ua uhakiki wa Miliki'!B:E,4,0),"")</f>
        <v/>
      </c>
      <c r="F111" s="4" t="str">
        <f>IFERROR(VLOOKUP(B111,'Orodha ua uhakiki wa Miliki'!B:G,6,0),"")</f>
        <v/>
      </c>
      <c r="G111" s="92"/>
      <c r="H111" s="4" t="str">
        <f t="shared" si="4"/>
        <v/>
      </c>
      <c r="I111" s="44"/>
      <c r="J111" s="4" t="str">
        <f t="shared" si="5"/>
        <v/>
      </c>
      <c r="K111" s="44"/>
      <c r="L111" s="92"/>
    </row>
    <row r="112" spans="1:12" ht="37.5" customHeight="1" x14ac:dyDescent="0.35">
      <c r="B112" s="24" t="str">
        <f>IFERROR(INDEX('Orodha ua uhakiki wa Miliki'!$B$1:$B$397, SMALL(INDEX(('Orodha ua uhakiki wa Miliki'!$I$1:$I$397="Yes")*(MATCH(ROW('Orodha ua uhakiki wa Miliki'!$I$1:$I$397), ROW('Orodha ua uhakiki wa Miliki'!$I$1:$I$397)))+('Orodha ua uhakiki wa Miliki'!$I$1:$I$397&lt;&gt;"Yes")*1048577, 0, 0), ROW(A108))),"")</f>
        <v/>
      </c>
      <c r="C112" s="94" t="str">
        <f>IFERROR(VLOOKUP(B112,'Orodha ua uhakiki wa Miliki'!B:C,2,0),"")</f>
        <v/>
      </c>
      <c r="D112" s="42" t="str">
        <f>IFERROR(VLOOKUP(VLOOKUP(B112,'Orodha ua uhakiki wa Miliki'!B:J,9,0),DropDowns!G:H,2,0),"")</f>
        <v/>
      </c>
      <c r="E112" s="31" t="str">
        <f>IFERROR(VLOOKUP(B112,'Orodha ua uhakiki wa Miliki'!B:E,4,0),"")</f>
        <v/>
      </c>
      <c r="F112" s="4" t="str">
        <f>IFERROR(VLOOKUP(B112,'Orodha ua uhakiki wa Miliki'!B:G,6,0),"")</f>
        <v/>
      </c>
      <c r="G112" s="92"/>
      <c r="H112" s="4" t="str">
        <f t="shared" si="4"/>
        <v/>
      </c>
      <c r="I112" s="44"/>
      <c r="J112" s="4" t="str">
        <f t="shared" si="5"/>
        <v/>
      </c>
      <c r="K112" s="44"/>
      <c r="L112" s="92"/>
    </row>
    <row r="113" spans="2:12" ht="37.5" customHeight="1" x14ac:dyDescent="0.35">
      <c r="B113" s="24" t="str">
        <f>IFERROR(INDEX('Orodha ua uhakiki wa Miliki'!$B$1:$B$397, SMALL(INDEX(('Orodha ua uhakiki wa Miliki'!$I$1:$I$397="Yes")*(MATCH(ROW('Orodha ua uhakiki wa Miliki'!$I$1:$I$397), ROW('Orodha ua uhakiki wa Miliki'!$I$1:$I$397)))+('Orodha ua uhakiki wa Miliki'!$I$1:$I$397&lt;&gt;"Yes")*1048577, 0, 0), ROW(A109))),"")</f>
        <v/>
      </c>
      <c r="C113" s="94" t="str">
        <f>IFERROR(VLOOKUP(B113,'Orodha ua uhakiki wa Miliki'!B:C,2,0),"")</f>
        <v/>
      </c>
      <c r="D113" s="42" t="str">
        <f>IFERROR(VLOOKUP(VLOOKUP(B113,'Orodha ua uhakiki wa Miliki'!B:J,9,0),DropDowns!G:H,2,0),"")</f>
        <v/>
      </c>
      <c r="E113" s="31" t="str">
        <f>IFERROR(VLOOKUP(B113,'Orodha ua uhakiki wa Miliki'!B:E,4,0),"")</f>
        <v/>
      </c>
      <c r="F113" s="4" t="str">
        <f>IFERROR(VLOOKUP(B113,'Orodha ua uhakiki wa Miliki'!B:G,6,0),"")</f>
        <v/>
      </c>
      <c r="G113" s="92"/>
      <c r="H113" s="4" t="str">
        <f t="shared" si="4"/>
        <v/>
      </c>
      <c r="I113" s="44"/>
      <c r="J113" s="4" t="str">
        <f t="shared" si="5"/>
        <v/>
      </c>
      <c r="K113" s="44"/>
      <c r="L113" s="92"/>
    </row>
    <row r="114" spans="2:12" ht="37.5" customHeight="1" x14ac:dyDescent="0.35">
      <c r="B114" s="24" t="str">
        <f>IFERROR(INDEX('Orodha ua uhakiki wa Miliki'!$B$1:$B$397, SMALL(INDEX(('Orodha ua uhakiki wa Miliki'!$I$1:$I$397="Yes")*(MATCH(ROW('Orodha ua uhakiki wa Miliki'!$I$1:$I$397), ROW('Orodha ua uhakiki wa Miliki'!$I$1:$I$397)))+('Orodha ua uhakiki wa Miliki'!$I$1:$I$397&lt;&gt;"Yes")*1048577, 0, 0), ROW(A110))),"")</f>
        <v/>
      </c>
      <c r="C114" s="94" t="str">
        <f>IFERROR(VLOOKUP(B114,'Orodha ua uhakiki wa Miliki'!B:C,2,0),"")</f>
        <v/>
      </c>
      <c r="D114" s="42" t="str">
        <f>IFERROR(VLOOKUP(VLOOKUP(B114,'Orodha ua uhakiki wa Miliki'!B:J,9,0),DropDowns!G:H,2,0),"")</f>
        <v/>
      </c>
      <c r="E114" s="31" t="str">
        <f>IFERROR(VLOOKUP(B114,'Orodha ua uhakiki wa Miliki'!B:E,4,0),"")</f>
        <v/>
      </c>
      <c r="F114" s="4" t="str">
        <f>IFERROR(VLOOKUP(B114,'Orodha ua uhakiki wa Miliki'!B:G,6,0),"")</f>
        <v/>
      </c>
      <c r="G114" s="92"/>
      <c r="H114" s="4" t="str">
        <f t="shared" si="4"/>
        <v/>
      </c>
      <c r="I114" s="44"/>
      <c r="J114" s="4" t="str">
        <f t="shared" si="5"/>
        <v/>
      </c>
      <c r="K114" s="44"/>
      <c r="L114" s="92"/>
    </row>
    <row r="115" spans="2:12" ht="37.5" customHeight="1" x14ac:dyDescent="0.35">
      <c r="B115" s="24" t="str">
        <f>IFERROR(INDEX('Orodha ua uhakiki wa Miliki'!$B$1:$B$397, SMALL(INDEX(('Orodha ua uhakiki wa Miliki'!$I$1:$I$397="Yes")*(MATCH(ROW('Orodha ua uhakiki wa Miliki'!$I$1:$I$397), ROW('Orodha ua uhakiki wa Miliki'!$I$1:$I$397)))+('Orodha ua uhakiki wa Miliki'!$I$1:$I$397&lt;&gt;"Yes")*1048577, 0, 0), ROW(A111))),"")</f>
        <v/>
      </c>
      <c r="C115" s="94" t="str">
        <f>IFERROR(VLOOKUP(B115,'Orodha ua uhakiki wa Miliki'!B:C,2,0),"")</f>
        <v/>
      </c>
      <c r="D115" s="42" t="str">
        <f>IFERROR(VLOOKUP(VLOOKUP(B115,'Orodha ua uhakiki wa Miliki'!B:J,9,0),DropDowns!G:H,2,0),"")</f>
        <v/>
      </c>
      <c r="E115" s="31" t="str">
        <f>IFERROR(VLOOKUP(B115,'Orodha ua uhakiki wa Miliki'!B:E,4,0),"")</f>
        <v/>
      </c>
      <c r="F115" s="4" t="str">
        <f>IFERROR(VLOOKUP(B115,'Orodha ua uhakiki wa Miliki'!B:G,6,0),"")</f>
        <v/>
      </c>
      <c r="G115" s="92"/>
      <c r="H115" s="4" t="str">
        <f t="shared" si="4"/>
        <v/>
      </c>
      <c r="I115" s="44"/>
      <c r="J115" s="4" t="str">
        <f t="shared" si="5"/>
        <v/>
      </c>
      <c r="K115" s="44"/>
      <c r="L115" s="92"/>
    </row>
    <row r="116" spans="2:12" ht="37.5" customHeight="1" x14ac:dyDescent="0.35">
      <c r="B116" s="24" t="str">
        <f>IFERROR(INDEX('Orodha ua uhakiki wa Miliki'!$B$1:$B$397, SMALL(INDEX(('Orodha ua uhakiki wa Miliki'!$I$1:$I$397="Yes")*(MATCH(ROW('Orodha ua uhakiki wa Miliki'!$I$1:$I$397), ROW('Orodha ua uhakiki wa Miliki'!$I$1:$I$397)))+('Orodha ua uhakiki wa Miliki'!$I$1:$I$397&lt;&gt;"Yes")*1048577, 0, 0), ROW(A112))),"")</f>
        <v/>
      </c>
      <c r="C116" s="94" t="str">
        <f>IFERROR(VLOOKUP(B116,'Orodha ua uhakiki wa Miliki'!B:C,2,0),"")</f>
        <v/>
      </c>
      <c r="D116" s="42" t="str">
        <f>IFERROR(VLOOKUP(VLOOKUP(B116,'Orodha ua uhakiki wa Miliki'!B:J,9,0),DropDowns!G:H,2,0),"")</f>
        <v/>
      </c>
      <c r="E116" s="31" t="str">
        <f>IFERROR(VLOOKUP(B116,'Orodha ua uhakiki wa Miliki'!B:E,4,0),"")</f>
        <v/>
      </c>
      <c r="F116" s="4" t="str">
        <f>IFERROR(VLOOKUP(B116,'Orodha ua uhakiki wa Miliki'!B:G,6,0),"")</f>
        <v/>
      </c>
      <c r="G116" s="92"/>
      <c r="H116" s="4" t="str">
        <f t="shared" si="4"/>
        <v/>
      </c>
      <c r="I116" s="44"/>
      <c r="J116" s="4" t="str">
        <f t="shared" si="5"/>
        <v/>
      </c>
      <c r="K116" s="44"/>
      <c r="L116" s="92"/>
    </row>
    <row r="117" spans="2:12" ht="37.5" customHeight="1" x14ac:dyDescent="0.35">
      <c r="B117" s="24" t="str">
        <f>IFERROR(INDEX('Orodha ua uhakiki wa Miliki'!$B$1:$B$397, SMALL(INDEX(('Orodha ua uhakiki wa Miliki'!$I$1:$I$397="Yes")*(MATCH(ROW('Orodha ua uhakiki wa Miliki'!$I$1:$I$397), ROW('Orodha ua uhakiki wa Miliki'!$I$1:$I$397)))+('Orodha ua uhakiki wa Miliki'!$I$1:$I$397&lt;&gt;"Yes")*1048577, 0, 0), ROW(A113))),"")</f>
        <v/>
      </c>
      <c r="C117" s="94" t="str">
        <f>IFERROR(VLOOKUP(B117,'Orodha ua uhakiki wa Miliki'!B:C,2,0),"")</f>
        <v/>
      </c>
      <c r="D117" s="42" t="str">
        <f>IFERROR(VLOOKUP(VLOOKUP(B117,'Orodha ua uhakiki wa Miliki'!B:J,9,0),DropDowns!G:H,2,0),"")</f>
        <v/>
      </c>
      <c r="E117" s="31" t="str">
        <f>IFERROR(VLOOKUP(B117,'Orodha ua uhakiki wa Miliki'!B:E,4,0),"")</f>
        <v/>
      </c>
      <c r="F117" s="4" t="str">
        <f>IFERROR(VLOOKUP(B117,'Orodha ua uhakiki wa Miliki'!B:G,6,0),"")</f>
        <v/>
      </c>
      <c r="G117" s="92"/>
      <c r="H117" s="4" t="str">
        <f t="shared" si="4"/>
        <v/>
      </c>
      <c r="I117" s="44"/>
      <c r="J117" s="4" t="str">
        <f t="shared" si="5"/>
        <v/>
      </c>
      <c r="K117" s="44"/>
      <c r="L117" s="92"/>
    </row>
    <row r="118" spans="2:12" ht="37.5" customHeight="1" x14ac:dyDescent="0.35">
      <c r="B118" s="24" t="str">
        <f>IFERROR(INDEX('Orodha ua uhakiki wa Miliki'!$B$1:$B$397, SMALL(INDEX(('Orodha ua uhakiki wa Miliki'!$I$1:$I$397="Yes")*(MATCH(ROW('Orodha ua uhakiki wa Miliki'!$I$1:$I$397), ROW('Orodha ua uhakiki wa Miliki'!$I$1:$I$397)))+('Orodha ua uhakiki wa Miliki'!$I$1:$I$397&lt;&gt;"Yes")*1048577, 0, 0), ROW(A114))),"")</f>
        <v/>
      </c>
      <c r="C118" s="94" t="str">
        <f>IFERROR(VLOOKUP(B118,'Orodha ua uhakiki wa Miliki'!B:C,2,0),"")</f>
        <v/>
      </c>
      <c r="D118" s="42" t="str">
        <f>IFERROR(VLOOKUP(VLOOKUP(B118,'Orodha ua uhakiki wa Miliki'!B:J,9,0),DropDowns!G:H,2,0),"")</f>
        <v/>
      </c>
      <c r="E118" s="31" t="str">
        <f>IFERROR(VLOOKUP(B118,'Orodha ua uhakiki wa Miliki'!B:E,4,0),"")</f>
        <v/>
      </c>
      <c r="F118" s="4" t="str">
        <f>IFERROR(VLOOKUP(B118,'Orodha ua uhakiki wa Miliki'!B:G,6,0),"")</f>
        <v/>
      </c>
      <c r="G118" s="92"/>
      <c r="H118" s="4" t="str">
        <f t="shared" si="4"/>
        <v/>
      </c>
      <c r="I118" s="44"/>
      <c r="J118" s="4" t="str">
        <f t="shared" si="5"/>
        <v/>
      </c>
      <c r="K118" s="44"/>
      <c r="L118" s="92"/>
    </row>
    <row r="119" spans="2:12" ht="37.5" customHeight="1" x14ac:dyDescent="0.35">
      <c r="B119" s="24" t="str">
        <f>IFERROR(INDEX('Orodha ua uhakiki wa Miliki'!$B$1:$B$397, SMALL(INDEX(('Orodha ua uhakiki wa Miliki'!$I$1:$I$397="Yes")*(MATCH(ROW('Orodha ua uhakiki wa Miliki'!$I$1:$I$397), ROW('Orodha ua uhakiki wa Miliki'!$I$1:$I$397)))+('Orodha ua uhakiki wa Miliki'!$I$1:$I$397&lt;&gt;"Yes")*1048577, 0, 0), ROW(A115))),"")</f>
        <v/>
      </c>
      <c r="C119" s="94" t="str">
        <f>IFERROR(VLOOKUP(B119,'Orodha ua uhakiki wa Miliki'!B:C,2,0),"")</f>
        <v/>
      </c>
      <c r="D119" s="42" t="str">
        <f>IFERROR(VLOOKUP(VLOOKUP(B119,'Orodha ua uhakiki wa Miliki'!B:J,9,0),DropDowns!G:H,2,0),"")</f>
        <v/>
      </c>
      <c r="E119" s="31" t="str">
        <f>IFERROR(VLOOKUP(B119,'Orodha ua uhakiki wa Miliki'!B:E,4,0),"")</f>
        <v/>
      </c>
      <c r="F119" s="4" t="str">
        <f>IFERROR(VLOOKUP(B119,'Orodha ua uhakiki wa Miliki'!B:G,6,0),"")</f>
        <v/>
      </c>
      <c r="G119" s="92"/>
      <c r="H119" s="4" t="str">
        <f t="shared" si="4"/>
        <v/>
      </c>
      <c r="I119" s="44"/>
      <c r="J119" s="4" t="str">
        <f t="shared" si="5"/>
        <v/>
      </c>
      <c r="K119" s="44"/>
      <c r="L119" s="92"/>
    </row>
    <row r="120" spans="2:12" ht="37.5" customHeight="1" x14ac:dyDescent="0.35">
      <c r="B120" s="24" t="str">
        <f>IFERROR(INDEX('Orodha ua uhakiki wa Miliki'!$B$1:$B$397, SMALL(INDEX(('Orodha ua uhakiki wa Miliki'!$I$1:$I$397="Yes")*(MATCH(ROW('Orodha ua uhakiki wa Miliki'!$I$1:$I$397), ROW('Orodha ua uhakiki wa Miliki'!$I$1:$I$397)))+('Orodha ua uhakiki wa Miliki'!$I$1:$I$397&lt;&gt;"Yes")*1048577, 0, 0), ROW(A116))),"")</f>
        <v/>
      </c>
      <c r="C120" s="94" t="str">
        <f>IFERROR(VLOOKUP(B120,'Orodha ua uhakiki wa Miliki'!B:C,2,0),"")</f>
        <v/>
      </c>
      <c r="D120" s="42" t="str">
        <f>IFERROR(VLOOKUP(VLOOKUP(B120,'Orodha ua uhakiki wa Miliki'!B:J,9,0),DropDowns!G:H,2,0),"")</f>
        <v/>
      </c>
      <c r="E120" s="31" t="str">
        <f>IFERROR(VLOOKUP(B120,'Orodha ua uhakiki wa Miliki'!B:E,4,0),"")</f>
        <v/>
      </c>
      <c r="F120" s="4" t="str">
        <f>IFERROR(VLOOKUP(B120,'Orodha ua uhakiki wa Miliki'!B:G,6,0),"")</f>
        <v/>
      </c>
      <c r="G120" s="92"/>
      <c r="H120" s="4" t="str">
        <f t="shared" si="4"/>
        <v/>
      </c>
      <c r="I120" s="44"/>
      <c r="J120" s="4" t="str">
        <f t="shared" si="5"/>
        <v/>
      </c>
      <c r="K120" s="44"/>
      <c r="L120" s="92"/>
    </row>
    <row r="121" spans="2:12" ht="37.5" customHeight="1" x14ac:dyDescent="0.35">
      <c r="B121" s="24" t="str">
        <f>IFERROR(INDEX('Orodha ua uhakiki wa Miliki'!$B$1:$B$397, SMALL(INDEX(('Orodha ua uhakiki wa Miliki'!$I$1:$I$397="Yes")*(MATCH(ROW('Orodha ua uhakiki wa Miliki'!$I$1:$I$397), ROW('Orodha ua uhakiki wa Miliki'!$I$1:$I$397)))+('Orodha ua uhakiki wa Miliki'!$I$1:$I$397&lt;&gt;"Yes")*1048577, 0, 0), ROW(A117))),"")</f>
        <v/>
      </c>
      <c r="C121" s="94" t="str">
        <f>IFERROR(VLOOKUP(B121,'Orodha ua uhakiki wa Miliki'!B:C,2,0),"")</f>
        <v/>
      </c>
      <c r="D121" s="42" t="str">
        <f>IFERROR(VLOOKUP(VLOOKUP(B121,'Orodha ua uhakiki wa Miliki'!B:J,9,0),DropDowns!G:H,2,0),"")</f>
        <v/>
      </c>
      <c r="E121" s="31" t="str">
        <f>IFERROR(VLOOKUP(B121,'Orodha ua uhakiki wa Miliki'!B:E,4,0),"")</f>
        <v/>
      </c>
      <c r="F121" s="4" t="str">
        <f>IFERROR(VLOOKUP(B121,'Orodha ua uhakiki wa Miliki'!B:G,6,0),"")</f>
        <v/>
      </c>
      <c r="G121" s="92"/>
      <c r="H121" s="4" t="str">
        <f t="shared" si="4"/>
        <v/>
      </c>
      <c r="I121" s="44"/>
      <c r="J121" s="4" t="str">
        <f t="shared" si="5"/>
        <v/>
      </c>
      <c r="K121" s="44"/>
      <c r="L121" s="92"/>
    </row>
    <row r="122" spans="2:12" ht="37.5" customHeight="1" x14ac:dyDescent="0.35">
      <c r="B122" s="24" t="str">
        <f>IFERROR(INDEX('Orodha ua uhakiki wa Miliki'!$B$1:$B$397, SMALL(INDEX(('Orodha ua uhakiki wa Miliki'!$I$1:$I$397="Yes")*(MATCH(ROW('Orodha ua uhakiki wa Miliki'!$I$1:$I$397), ROW('Orodha ua uhakiki wa Miliki'!$I$1:$I$397)))+('Orodha ua uhakiki wa Miliki'!$I$1:$I$397&lt;&gt;"Yes")*1048577, 0, 0), ROW(A118))),"")</f>
        <v/>
      </c>
      <c r="C122" s="94" t="str">
        <f>IFERROR(VLOOKUP(B122,'Orodha ua uhakiki wa Miliki'!B:C,2,0),"")</f>
        <v/>
      </c>
      <c r="D122" s="42" t="str">
        <f>IFERROR(VLOOKUP(VLOOKUP(B122,'Orodha ua uhakiki wa Miliki'!B:J,9,0),DropDowns!G:H,2,0),"")</f>
        <v/>
      </c>
      <c r="E122" s="31" t="str">
        <f>IFERROR(VLOOKUP(B122,'Orodha ua uhakiki wa Miliki'!B:E,4,0),"")</f>
        <v/>
      </c>
      <c r="F122" s="4" t="str">
        <f>IFERROR(VLOOKUP(B122,'Orodha ua uhakiki wa Miliki'!B:G,6,0),"")</f>
        <v/>
      </c>
      <c r="G122" s="92"/>
      <c r="H122" s="4" t="str">
        <f t="shared" si="4"/>
        <v/>
      </c>
      <c r="I122" s="44"/>
      <c r="J122" s="4" t="str">
        <f t="shared" si="5"/>
        <v/>
      </c>
      <c r="K122" s="44"/>
      <c r="L122" s="92"/>
    </row>
    <row r="123" spans="2:12" ht="37.5" customHeight="1" x14ac:dyDescent="0.35">
      <c r="B123" s="24" t="str">
        <f>IFERROR(INDEX('Orodha ua uhakiki wa Miliki'!$B$1:$B$397, SMALL(INDEX(('Orodha ua uhakiki wa Miliki'!$I$1:$I$397="Yes")*(MATCH(ROW('Orodha ua uhakiki wa Miliki'!$I$1:$I$397), ROW('Orodha ua uhakiki wa Miliki'!$I$1:$I$397)))+('Orodha ua uhakiki wa Miliki'!$I$1:$I$397&lt;&gt;"Yes")*1048577, 0, 0), ROW(A119))),"")</f>
        <v/>
      </c>
      <c r="C123" s="94" t="str">
        <f>IFERROR(VLOOKUP(B123,'Orodha ua uhakiki wa Miliki'!B:C,2,0),"")</f>
        <v/>
      </c>
      <c r="D123" s="42" t="str">
        <f>IFERROR(VLOOKUP(VLOOKUP(B123,'Orodha ua uhakiki wa Miliki'!B:J,9,0),DropDowns!G:H,2,0),"")</f>
        <v/>
      </c>
      <c r="E123" s="31" t="str">
        <f>IFERROR(VLOOKUP(B123,'Orodha ua uhakiki wa Miliki'!B:E,4,0),"")</f>
        <v/>
      </c>
      <c r="F123" s="4" t="str">
        <f>IFERROR(VLOOKUP(B123,'Orodha ua uhakiki wa Miliki'!B:G,6,0),"")</f>
        <v/>
      </c>
      <c r="G123" s="92"/>
      <c r="H123" s="4" t="str">
        <f t="shared" si="4"/>
        <v/>
      </c>
      <c r="I123" s="44"/>
      <c r="J123" s="4" t="str">
        <f t="shared" si="5"/>
        <v/>
      </c>
      <c r="K123" s="44"/>
      <c r="L123" s="92"/>
    </row>
    <row r="124" spans="2:12" ht="37.5" customHeight="1" x14ac:dyDescent="0.35">
      <c r="B124" s="24" t="str">
        <f>IFERROR(INDEX('Orodha ua uhakiki wa Miliki'!$B$1:$B$397, SMALL(INDEX(('Orodha ua uhakiki wa Miliki'!$I$1:$I$397="Yes")*(MATCH(ROW('Orodha ua uhakiki wa Miliki'!$I$1:$I$397), ROW('Orodha ua uhakiki wa Miliki'!$I$1:$I$397)))+('Orodha ua uhakiki wa Miliki'!$I$1:$I$397&lt;&gt;"Yes")*1048577, 0, 0), ROW(A120))),"")</f>
        <v/>
      </c>
      <c r="C124" s="94" t="str">
        <f>IFERROR(VLOOKUP(B124,'Orodha ua uhakiki wa Miliki'!B:C,2,0),"")</f>
        <v/>
      </c>
      <c r="D124" s="42" t="str">
        <f>IFERROR(VLOOKUP(VLOOKUP(B124,'Orodha ua uhakiki wa Miliki'!B:J,9,0),DropDowns!G:H,2,0),"")</f>
        <v/>
      </c>
      <c r="E124" s="31" t="str">
        <f>IFERROR(VLOOKUP(B124,'Orodha ua uhakiki wa Miliki'!B:E,4,0),"")</f>
        <v/>
      </c>
      <c r="F124" s="4" t="str">
        <f>IFERROR(VLOOKUP(B124,'Orodha ua uhakiki wa Miliki'!B:G,6,0),"")</f>
        <v/>
      </c>
      <c r="G124" s="92"/>
      <c r="H124" s="4" t="str">
        <f t="shared" si="4"/>
        <v/>
      </c>
      <c r="I124" s="44"/>
      <c r="J124" s="4" t="str">
        <f t="shared" si="5"/>
        <v/>
      </c>
      <c r="K124" s="44"/>
      <c r="L124" s="92"/>
    </row>
    <row r="125" spans="2:12" ht="37.5" customHeight="1" x14ac:dyDescent="0.35">
      <c r="B125" s="24" t="str">
        <f>IFERROR(INDEX('Orodha ua uhakiki wa Miliki'!$B$1:$B$397, SMALL(INDEX(('Orodha ua uhakiki wa Miliki'!$I$1:$I$397="Yes")*(MATCH(ROW('Orodha ua uhakiki wa Miliki'!$I$1:$I$397), ROW('Orodha ua uhakiki wa Miliki'!$I$1:$I$397)))+('Orodha ua uhakiki wa Miliki'!$I$1:$I$397&lt;&gt;"Yes")*1048577, 0, 0), ROW(A121))),"")</f>
        <v/>
      </c>
      <c r="C125" s="94" t="str">
        <f>IFERROR(VLOOKUP(B125,'Orodha ua uhakiki wa Miliki'!B:C,2,0),"")</f>
        <v/>
      </c>
      <c r="D125" s="42" t="str">
        <f>IFERROR(VLOOKUP(VLOOKUP(B125,'Orodha ua uhakiki wa Miliki'!B:J,9,0),DropDowns!G:H,2,0),"")</f>
        <v/>
      </c>
      <c r="E125" s="31" t="str">
        <f>IFERROR(VLOOKUP(B125,'Orodha ua uhakiki wa Miliki'!B:E,4,0),"")</f>
        <v/>
      </c>
      <c r="F125" s="4" t="str">
        <f>IFERROR(VLOOKUP(B125,'Orodha ua uhakiki wa Miliki'!B:G,6,0),"")</f>
        <v/>
      </c>
      <c r="G125" s="92"/>
      <c r="H125" s="4" t="str">
        <f t="shared" si="4"/>
        <v/>
      </c>
      <c r="I125" s="44"/>
      <c r="J125" s="4" t="str">
        <f t="shared" si="5"/>
        <v/>
      </c>
      <c r="K125" s="44"/>
      <c r="L125" s="92"/>
    </row>
    <row r="126" spans="2:12" ht="37.5" customHeight="1" x14ac:dyDescent="0.35">
      <c r="B126" s="24" t="str">
        <f>IFERROR(INDEX('Orodha ua uhakiki wa Miliki'!$B$1:$B$397, SMALL(INDEX(('Orodha ua uhakiki wa Miliki'!$I$1:$I$397="Yes")*(MATCH(ROW('Orodha ua uhakiki wa Miliki'!$I$1:$I$397), ROW('Orodha ua uhakiki wa Miliki'!$I$1:$I$397)))+('Orodha ua uhakiki wa Miliki'!$I$1:$I$397&lt;&gt;"Yes")*1048577, 0, 0), ROW(A122))),"")</f>
        <v/>
      </c>
      <c r="C126" s="94" t="str">
        <f>IFERROR(VLOOKUP(B126,'Orodha ua uhakiki wa Miliki'!B:C,2,0),"")</f>
        <v/>
      </c>
      <c r="D126" s="42" t="str">
        <f>IFERROR(VLOOKUP(VLOOKUP(B126,'Orodha ua uhakiki wa Miliki'!B:J,9,0),DropDowns!G:H,2,0),"")</f>
        <v/>
      </c>
      <c r="E126" s="31" t="str">
        <f>IFERROR(VLOOKUP(B126,'Orodha ua uhakiki wa Miliki'!B:E,4,0),"")</f>
        <v/>
      </c>
      <c r="F126" s="4" t="str">
        <f>IFERROR(VLOOKUP(B126,'Orodha ua uhakiki wa Miliki'!B:G,6,0),"")</f>
        <v/>
      </c>
      <c r="G126" s="92"/>
      <c r="H126" s="4" t="str">
        <f t="shared" si="4"/>
        <v/>
      </c>
      <c r="I126" s="44"/>
      <c r="J126" s="4" t="str">
        <f t="shared" si="5"/>
        <v/>
      </c>
      <c r="K126" s="44"/>
      <c r="L126" s="92"/>
    </row>
    <row r="127" spans="2:12" ht="37.5" customHeight="1" x14ac:dyDescent="0.35">
      <c r="B127" s="24" t="str">
        <f>IFERROR(INDEX('Orodha ua uhakiki wa Miliki'!$B$1:$B$397, SMALL(INDEX(('Orodha ua uhakiki wa Miliki'!$I$1:$I$397="Yes")*(MATCH(ROW('Orodha ua uhakiki wa Miliki'!$I$1:$I$397), ROW('Orodha ua uhakiki wa Miliki'!$I$1:$I$397)))+('Orodha ua uhakiki wa Miliki'!$I$1:$I$397&lt;&gt;"Yes")*1048577, 0, 0), ROW(A123))),"")</f>
        <v/>
      </c>
      <c r="C127" s="94" t="str">
        <f>IFERROR(VLOOKUP(B127,'Orodha ua uhakiki wa Miliki'!B:C,2,0),"")</f>
        <v/>
      </c>
      <c r="D127" s="42" t="str">
        <f>IFERROR(VLOOKUP(VLOOKUP(B127,'Orodha ua uhakiki wa Miliki'!B:J,9,0),DropDowns!G:H,2,0),"")</f>
        <v/>
      </c>
      <c r="E127" s="31" t="str">
        <f>IFERROR(VLOOKUP(B127,'Orodha ua uhakiki wa Miliki'!B:E,4,0),"")</f>
        <v/>
      </c>
      <c r="F127" s="4" t="str">
        <f>IFERROR(VLOOKUP(B127,'Orodha ua uhakiki wa Miliki'!B:G,6,0),"")</f>
        <v/>
      </c>
      <c r="G127" s="92"/>
      <c r="H127" s="4" t="str">
        <f t="shared" si="4"/>
        <v/>
      </c>
      <c r="I127" s="44"/>
      <c r="J127" s="4" t="str">
        <f t="shared" si="5"/>
        <v/>
      </c>
      <c r="K127" s="44"/>
      <c r="L127" s="92"/>
    </row>
    <row r="128" spans="2:12" ht="37.5" customHeight="1" x14ac:dyDescent="0.35">
      <c r="B128" s="24" t="str">
        <f>IFERROR(INDEX('Orodha ua uhakiki wa Miliki'!$B$1:$B$397, SMALL(INDEX(('Orodha ua uhakiki wa Miliki'!$I$1:$I$397="Yes")*(MATCH(ROW('Orodha ua uhakiki wa Miliki'!$I$1:$I$397), ROW('Orodha ua uhakiki wa Miliki'!$I$1:$I$397)))+('Orodha ua uhakiki wa Miliki'!$I$1:$I$397&lt;&gt;"Yes")*1048577, 0, 0), ROW(A124))),"")</f>
        <v/>
      </c>
      <c r="C128" s="94" t="str">
        <f>IFERROR(VLOOKUP(B128,'Orodha ua uhakiki wa Miliki'!B:C,2,0),"")</f>
        <v/>
      </c>
      <c r="D128" s="42" t="str">
        <f>IFERROR(VLOOKUP(VLOOKUP(B128,'Orodha ua uhakiki wa Miliki'!B:J,9,0),DropDowns!G:H,2,0),"")</f>
        <v/>
      </c>
      <c r="E128" s="31" t="str">
        <f>IFERROR(VLOOKUP(B128,'Orodha ua uhakiki wa Miliki'!B:E,4,0),"")</f>
        <v/>
      </c>
      <c r="F128" s="4" t="str">
        <f>IFERROR(VLOOKUP(B128,'Orodha ua uhakiki wa Miliki'!B:G,6,0),"")</f>
        <v/>
      </c>
      <c r="G128" s="92"/>
      <c r="H128" s="4" t="str">
        <f t="shared" si="4"/>
        <v/>
      </c>
      <c r="I128" s="44"/>
      <c r="J128" s="4" t="str">
        <f t="shared" si="5"/>
        <v/>
      </c>
      <c r="K128" s="44"/>
      <c r="L128" s="92"/>
    </row>
    <row r="129" spans="2:12" ht="37.5" customHeight="1" x14ac:dyDescent="0.35">
      <c r="B129" s="24" t="str">
        <f>IFERROR(INDEX('Orodha ua uhakiki wa Miliki'!$B$1:$B$397, SMALL(INDEX(('Orodha ua uhakiki wa Miliki'!$I$1:$I$397="Yes")*(MATCH(ROW('Orodha ua uhakiki wa Miliki'!$I$1:$I$397), ROW('Orodha ua uhakiki wa Miliki'!$I$1:$I$397)))+('Orodha ua uhakiki wa Miliki'!$I$1:$I$397&lt;&gt;"Yes")*1048577, 0, 0), ROW(A125))),"")</f>
        <v/>
      </c>
      <c r="C129" s="94" t="str">
        <f>IFERROR(VLOOKUP(B129,'Orodha ua uhakiki wa Miliki'!B:C,2,0),"")</f>
        <v/>
      </c>
      <c r="D129" s="42" t="str">
        <f>IFERROR(VLOOKUP(VLOOKUP(B129,'Orodha ua uhakiki wa Miliki'!B:J,9,0),DropDowns!G:H,2,0),"")</f>
        <v/>
      </c>
      <c r="E129" s="31" t="str">
        <f>IFERROR(VLOOKUP(B129,'Orodha ua uhakiki wa Miliki'!B:E,4,0),"")</f>
        <v/>
      </c>
      <c r="F129" s="4" t="str">
        <f>IFERROR(VLOOKUP(B129,'Orodha ua uhakiki wa Miliki'!B:G,6,0),"")</f>
        <v/>
      </c>
      <c r="G129" s="92"/>
      <c r="H129" s="4" t="str">
        <f t="shared" si="4"/>
        <v/>
      </c>
      <c r="I129" s="44"/>
      <c r="J129" s="4" t="str">
        <f t="shared" si="5"/>
        <v/>
      </c>
      <c r="K129" s="44"/>
      <c r="L129" s="92"/>
    </row>
    <row r="130" spans="2:12" ht="37.5" customHeight="1" x14ac:dyDescent="0.35">
      <c r="B130" s="24" t="str">
        <f>IFERROR(INDEX('Orodha ua uhakiki wa Miliki'!$B$1:$B$397, SMALL(INDEX(('Orodha ua uhakiki wa Miliki'!$I$1:$I$397="Yes")*(MATCH(ROW('Orodha ua uhakiki wa Miliki'!$I$1:$I$397), ROW('Orodha ua uhakiki wa Miliki'!$I$1:$I$397)))+('Orodha ua uhakiki wa Miliki'!$I$1:$I$397&lt;&gt;"Yes")*1048577, 0, 0), ROW(A126))),"")</f>
        <v/>
      </c>
      <c r="C130" s="94" t="str">
        <f>IFERROR(VLOOKUP(B130,'Orodha ua uhakiki wa Miliki'!B:C,2,0),"")</f>
        <v/>
      </c>
      <c r="D130" s="42" t="str">
        <f>IFERROR(VLOOKUP(VLOOKUP(B130,'Orodha ua uhakiki wa Miliki'!B:J,9,0),DropDowns!G:H,2,0),"")</f>
        <v/>
      </c>
      <c r="E130" s="31" t="str">
        <f>IFERROR(VLOOKUP(B130,'Orodha ua uhakiki wa Miliki'!B:E,4,0),"")</f>
        <v/>
      </c>
      <c r="F130" s="4" t="str">
        <f>IFERROR(VLOOKUP(B130,'Orodha ua uhakiki wa Miliki'!B:G,6,0),"")</f>
        <v/>
      </c>
      <c r="G130" s="92"/>
      <c r="H130" s="4" t="str">
        <f t="shared" si="4"/>
        <v/>
      </c>
      <c r="I130" s="44"/>
      <c r="J130" s="4" t="str">
        <f t="shared" si="5"/>
        <v/>
      </c>
      <c r="K130" s="44"/>
      <c r="L130" s="92"/>
    </row>
    <row r="131" spans="2:12" ht="37.5" customHeight="1" x14ac:dyDescent="0.35">
      <c r="B131" s="24" t="str">
        <f>IFERROR(INDEX('Orodha ua uhakiki wa Miliki'!$B$1:$B$397, SMALL(INDEX(('Orodha ua uhakiki wa Miliki'!$I$1:$I$397="Yes")*(MATCH(ROW('Orodha ua uhakiki wa Miliki'!$I$1:$I$397), ROW('Orodha ua uhakiki wa Miliki'!$I$1:$I$397)))+('Orodha ua uhakiki wa Miliki'!$I$1:$I$397&lt;&gt;"Yes")*1048577, 0, 0), ROW(A127))),"")</f>
        <v/>
      </c>
      <c r="C131" s="94" t="str">
        <f>IFERROR(VLOOKUP(B131,'Orodha ua uhakiki wa Miliki'!B:C,2,0),"")</f>
        <v/>
      </c>
      <c r="D131" s="42" t="str">
        <f>IFERROR(VLOOKUP(VLOOKUP(B131,'Orodha ua uhakiki wa Miliki'!B:J,9,0),DropDowns!G:H,2,0),"")</f>
        <v/>
      </c>
      <c r="E131" s="31" t="str">
        <f>IFERROR(VLOOKUP(B131,'Orodha ua uhakiki wa Miliki'!B:E,4,0),"")</f>
        <v/>
      </c>
      <c r="F131" s="4" t="str">
        <f>IFERROR(VLOOKUP(B131,'Orodha ua uhakiki wa Miliki'!B:G,6,0),"")</f>
        <v/>
      </c>
      <c r="G131" s="92"/>
      <c r="H131" s="4" t="str">
        <f t="shared" si="4"/>
        <v/>
      </c>
      <c r="I131" s="44"/>
      <c r="J131" s="4" t="str">
        <f t="shared" si="5"/>
        <v/>
      </c>
      <c r="K131" s="44"/>
      <c r="L131" s="92"/>
    </row>
    <row r="132" spans="2:12" ht="37.5" customHeight="1" x14ac:dyDescent="0.35">
      <c r="B132" s="24" t="str">
        <f>IFERROR(INDEX('Orodha ua uhakiki wa Miliki'!$B$1:$B$397, SMALL(INDEX(('Orodha ua uhakiki wa Miliki'!$I$1:$I$397="Yes")*(MATCH(ROW('Orodha ua uhakiki wa Miliki'!$I$1:$I$397), ROW('Orodha ua uhakiki wa Miliki'!$I$1:$I$397)))+('Orodha ua uhakiki wa Miliki'!$I$1:$I$397&lt;&gt;"Yes")*1048577, 0, 0), ROW(A128))),"")</f>
        <v/>
      </c>
      <c r="C132" s="94" t="str">
        <f>IFERROR(VLOOKUP(B132,'Orodha ua uhakiki wa Miliki'!B:C,2,0),"")</f>
        <v/>
      </c>
      <c r="D132" s="42" t="str">
        <f>IFERROR(VLOOKUP(VLOOKUP(B132,'Orodha ua uhakiki wa Miliki'!B:J,9,0),DropDowns!G:H,2,0),"")</f>
        <v/>
      </c>
      <c r="E132" s="31" t="str">
        <f>IFERROR(VLOOKUP(B132,'Orodha ua uhakiki wa Miliki'!B:E,4,0),"")</f>
        <v/>
      </c>
      <c r="F132" s="4" t="str">
        <f>IFERROR(VLOOKUP(B132,'Orodha ua uhakiki wa Miliki'!B:G,6,0),"")</f>
        <v/>
      </c>
      <c r="G132" s="92"/>
      <c r="H132" s="4" t="str">
        <f t="shared" si="4"/>
        <v/>
      </c>
      <c r="I132" s="44"/>
      <c r="J132" s="4" t="str">
        <f t="shared" si="5"/>
        <v/>
      </c>
      <c r="K132" s="44"/>
      <c r="L132" s="92"/>
    </row>
    <row r="133" spans="2:12" ht="37.5" customHeight="1" x14ac:dyDescent="0.35">
      <c r="B133" s="24" t="str">
        <f>IFERROR(INDEX('Orodha ua uhakiki wa Miliki'!$B$1:$B$397, SMALL(INDEX(('Orodha ua uhakiki wa Miliki'!$I$1:$I$397="Yes")*(MATCH(ROW('Orodha ua uhakiki wa Miliki'!$I$1:$I$397), ROW('Orodha ua uhakiki wa Miliki'!$I$1:$I$397)))+('Orodha ua uhakiki wa Miliki'!$I$1:$I$397&lt;&gt;"Yes")*1048577, 0, 0), ROW(A129))),"")</f>
        <v/>
      </c>
      <c r="C133" s="94" t="str">
        <f>IFERROR(VLOOKUP(B133,'Orodha ua uhakiki wa Miliki'!B:C,2,0),"")</f>
        <v/>
      </c>
      <c r="D133" s="42" t="str">
        <f>IFERROR(VLOOKUP(VLOOKUP(B133,'Orodha ua uhakiki wa Miliki'!B:J,9,0),DropDowns!G:H,2,0),"")</f>
        <v/>
      </c>
      <c r="E133" s="31" t="str">
        <f>IFERROR(VLOOKUP(B133,'Orodha ua uhakiki wa Miliki'!B:E,4,0),"")</f>
        <v/>
      </c>
      <c r="F133" s="4" t="str">
        <f>IFERROR(VLOOKUP(B133,'Orodha ua uhakiki wa Miliki'!B:G,6,0),"")</f>
        <v/>
      </c>
      <c r="G133" s="92"/>
      <c r="H133" s="4" t="str">
        <f t="shared" si="4"/>
        <v/>
      </c>
      <c r="I133" s="44"/>
      <c r="J133" s="4" t="str">
        <f t="shared" si="5"/>
        <v/>
      </c>
      <c r="K133" s="44"/>
      <c r="L133" s="92"/>
    </row>
    <row r="134" spans="2:12" ht="37.5" customHeight="1" x14ac:dyDescent="0.35">
      <c r="B134" s="24" t="str">
        <f>IFERROR(INDEX('Orodha ua uhakiki wa Miliki'!$B$1:$B$397, SMALL(INDEX(('Orodha ua uhakiki wa Miliki'!$I$1:$I$397="Yes")*(MATCH(ROW('Orodha ua uhakiki wa Miliki'!$I$1:$I$397), ROW('Orodha ua uhakiki wa Miliki'!$I$1:$I$397)))+('Orodha ua uhakiki wa Miliki'!$I$1:$I$397&lt;&gt;"Yes")*1048577, 0, 0), ROW(A130))),"")</f>
        <v/>
      </c>
      <c r="C134" s="94" t="str">
        <f>IFERROR(VLOOKUP(B134,'Orodha ua uhakiki wa Miliki'!B:C,2,0),"")</f>
        <v/>
      </c>
      <c r="D134" s="42" t="str">
        <f>IFERROR(VLOOKUP(VLOOKUP(B134,'Orodha ua uhakiki wa Miliki'!B:J,9,0),DropDowns!G:H,2,0),"")</f>
        <v/>
      </c>
      <c r="E134" s="31" t="str">
        <f>IFERROR(VLOOKUP(B134,'Orodha ua uhakiki wa Miliki'!B:E,4,0),"")</f>
        <v/>
      </c>
      <c r="F134" s="4" t="str">
        <f>IFERROR(VLOOKUP(B134,'Orodha ua uhakiki wa Miliki'!B:G,6,0),"")</f>
        <v/>
      </c>
      <c r="G134" s="92"/>
      <c r="H134" s="4" t="str">
        <f t="shared" si="4"/>
        <v/>
      </c>
      <c r="I134" s="44"/>
      <c r="J134" s="4" t="str">
        <f t="shared" si="5"/>
        <v/>
      </c>
      <c r="K134" s="44"/>
      <c r="L134" s="92"/>
    </row>
    <row r="135" spans="2:12" ht="37.5" customHeight="1" x14ac:dyDescent="0.35">
      <c r="B135" s="24" t="str">
        <f>IFERROR(INDEX('Orodha ua uhakiki wa Miliki'!$B$1:$B$397, SMALL(INDEX(('Orodha ua uhakiki wa Miliki'!$I$1:$I$397="Yes")*(MATCH(ROW('Orodha ua uhakiki wa Miliki'!$I$1:$I$397), ROW('Orodha ua uhakiki wa Miliki'!$I$1:$I$397)))+('Orodha ua uhakiki wa Miliki'!$I$1:$I$397&lt;&gt;"Yes")*1048577, 0, 0), ROW(A131))),"")</f>
        <v/>
      </c>
      <c r="C135" s="94" t="str">
        <f>IFERROR(VLOOKUP(B135,'Orodha ua uhakiki wa Miliki'!B:C,2,0),"")</f>
        <v/>
      </c>
      <c r="D135" s="42" t="str">
        <f>IFERROR(VLOOKUP(VLOOKUP(B135,'Orodha ua uhakiki wa Miliki'!B:J,9,0),DropDowns!G:H,2,0),"")</f>
        <v/>
      </c>
      <c r="E135" s="31" t="str">
        <f>IFERROR(VLOOKUP(B135,'Orodha ua uhakiki wa Miliki'!B:E,4,0),"")</f>
        <v/>
      </c>
      <c r="F135" s="4" t="str">
        <f>IFERROR(VLOOKUP(B135,'Orodha ua uhakiki wa Miliki'!B:G,6,0),"")</f>
        <v/>
      </c>
      <c r="G135" s="92"/>
      <c r="H135" s="4" t="str">
        <f t="shared" si="4"/>
        <v/>
      </c>
      <c r="I135" s="44"/>
      <c r="J135" s="4" t="str">
        <f t="shared" si="5"/>
        <v/>
      </c>
      <c r="K135" s="44"/>
      <c r="L135" s="92"/>
    </row>
    <row r="136" spans="2:12" ht="37.5" customHeight="1" x14ac:dyDescent="0.35">
      <c r="B136" s="24" t="str">
        <f>IFERROR(INDEX('Orodha ua uhakiki wa Miliki'!$B$1:$B$397, SMALL(INDEX(('Orodha ua uhakiki wa Miliki'!$I$1:$I$397="Yes")*(MATCH(ROW('Orodha ua uhakiki wa Miliki'!$I$1:$I$397), ROW('Orodha ua uhakiki wa Miliki'!$I$1:$I$397)))+('Orodha ua uhakiki wa Miliki'!$I$1:$I$397&lt;&gt;"Yes")*1048577, 0, 0), ROW(A132))),"")</f>
        <v/>
      </c>
      <c r="C136" s="94" t="str">
        <f>IFERROR(VLOOKUP(B136,'Orodha ua uhakiki wa Miliki'!B:C,2,0),"")</f>
        <v/>
      </c>
      <c r="D136" s="42" t="str">
        <f>IFERROR(VLOOKUP(VLOOKUP(B136,'Orodha ua uhakiki wa Miliki'!B:J,9,0),DropDowns!G:H,2,0),"")</f>
        <v/>
      </c>
      <c r="E136" s="31" t="str">
        <f>IFERROR(VLOOKUP(B136,'Orodha ua uhakiki wa Miliki'!B:E,4,0),"")</f>
        <v/>
      </c>
      <c r="F136" s="4" t="str">
        <f>IFERROR(VLOOKUP(B136,'Orodha ua uhakiki wa Miliki'!B:G,6,0),"")</f>
        <v/>
      </c>
      <c r="G136" s="92"/>
      <c r="H136" s="4" t="str">
        <f t="shared" si="4"/>
        <v/>
      </c>
      <c r="I136" s="44"/>
      <c r="J136" s="4" t="str">
        <f t="shared" si="5"/>
        <v/>
      </c>
      <c r="K136" s="44"/>
      <c r="L136" s="92"/>
    </row>
    <row r="137" spans="2:12" ht="37.5" customHeight="1" x14ac:dyDescent="0.35">
      <c r="B137" s="24" t="str">
        <f>IFERROR(INDEX('Orodha ua uhakiki wa Miliki'!$B$1:$B$397, SMALL(INDEX(('Orodha ua uhakiki wa Miliki'!$I$1:$I$397="Yes")*(MATCH(ROW('Orodha ua uhakiki wa Miliki'!$I$1:$I$397), ROW('Orodha ua uhakiki wa Miliki'!$I$1:$I$397)))+('Orodha ua uhakiki wa Miliki'!$I$1:$I$397&lt;&gt;"Yes")*1048577, 0, 0), ROW(A133))),"")</f>
        <v/>
      </c>
      <c r="C137" s="94" t="str">
        <f>IFERROR(VLOOKUP(B137,'Orodha ua uhakiki wa Miliki'!B:C,2,0),"")</f>
        <v/>
      </c>
      <c r="D137" s="42" t="str">
        <f>IFERROR(VLOOKUP(VLOOKUP(B137,'Orodha ua uhakiki wa Miliki'!B:J,9,0),DropDowns!G:H,2,0),"")</f>
        <v/>
      </c>
      <c r="E137" s="31" t="str">
        <f>IFERROR(VLOOKUP(B137,'Orodha ua uhakiki wa Miliki'!B:E,4,0),"")</f>
        <v/>
      </c>
      <c r="F137" s="4" t="str">
        <f>IFERROR(VLOOKUP(B137,'Orodha ua uhakiki wa Miliki'!B:G,6,0),"")</f>
        <v/>
      </c>
      <c r="G137" s="92"/>
      <c r="H137" s="4" t="str">
        <f t="shared" si="4"/>
        <v/>
      </c>
      <c r="I137" s="44"/>
      <c r="J137" s="4" t="str">
        <f t="shared" si="5"/>
        <v/>
      </c>
      <c r="K137" s="44"/>
      <c r="L137" s="92"/>
    </row>
    <row r="138" spans="2:12" ht="37.5" customHeight="1" x14ac:dyDescent="0.35">
      <c r="B138" s="24" t="str">
        <f>IFERROR(INDEX('Orodha ua uhakiki wa Miliki'!$B$1:$B$397, SMALL(INDEX(('Orodha ua uhakiki wa Miliki'!$I$1:$I$397="Yes")*(MATCH(ROW('Orodha ua uhakiki wa Miliki'!$I$1:$I$397), ROW('Orodha ua uhakiki wa Miliki'!$I$1:$I$397)))+('Orodha ua uhakiki wa Miliki'!$I$1:$I$397&lt;&gt;"Yes")*1048577, 0, 0), ROW(A134))),"")</f>
        <v/>
      </c>
      <c r="C138" s="94" t="str">
        <f>IFERROR(VLOOKUP(B138,'Orodha ua uhakiki wa Miliki'!B:C,2,0),"")</f>
        <v/>
      </c>
      <c r="D138" s="42" t="str">
        <f>IFERROR(VLOOKUP(VLOOKUP(B138,'Orodha ua uhakiki wa Miliki'!B:J,9,0),DropDowns!G:H,2,0),"")</f>
        <v/>
      </c>
      <c r="E138" s="31" t="str">
        <f>IFERROR(VLOOKUP(B138,'Orodha ua uhakiki wa Miliki'!B:E,4,0),"")</f>
        <v/>
      </c>
      <c r="F138" s="4" t="str">
        <f>IFERROR(VLOOKUP(B138,'Orodha ua uhakiki wa Miliki'!B:G,6,0),"")</f>
        <v/>
      </c>
      <c r="G138" s="92"/>
      <c r="H138" s="4" t="str">
        <f t="shared" si="4"/>
        <v/>
      </c>
      <c r="I138" s="44"/>
      <c r="J138" s="4" t="str">
        <f t="shared" si="5"/>
        <v/>
      </c>
      <c r="K138" s="44"/>
      <c r="L138" s="92"/>
    </row>
    <row r="139" spans="2:12" ht="37.5" customHeight="1" x14ac:dyDescent="0.35">
      <c r="B139" s="24" t="str">
        <f>IFERROR(INDEX('Orodha ua uhakiki wa Miliki'!$B$1:$B$397, SMALL(INDEX(('Orodha ua uhakiki wa Miliki'!$I$1:$I$397="Yes")*(MATCH(ROW('Orodha ua uhakiki wa Miliki'!$I$1:$I$397), ROW('Orodha ua uhakiki wa Miliki'!$I$1:$I$397)))+('Orodha ua uhakiki wa Miliki'!$I$1:$I$397&lt;&gt;"Yes")*1048577, 0, 0), ROW(A135))),"")</f>
        <v/>
      </c>
      <c r="C139" s="94" t="str">
        <f>IFERROR(VLOOKUP(B139,'Orodha ua uhakiki wa Miliki'!B:C,2,0),"")</f>
        <v/>
      </c>
      <c r="D139" s="42" t="str">
        <f>IFERROR(VLOOKUP(VLOOKUP(B139,'Orodha ua uhakiki wa Miliki'!B:J,9,0),DropDowns!G:H,2,0),"")</f>
        <v/>
      </c>
      <c r="E139" s="31" t="str">
        <f>IFERROR(VLOOKUP(B139,'Orodha ua uhakiki wa Miliki'!B:E,4,0),"")</f>
        <v/>
      </c>
      <c r="F139" s="4" t="str">
        <f>IFERROR(VLOOKUP(B139,'Orodha ua uhakiki wa Miliki'!B:G,6,0),"")</f>
        <v/>
      </c>
      <c r="G139" s="92"/>
      <c r="H139" s="4" t="str">
        <f t="shared" si="4"/>
        <v/>
      </c>
      <c r="I139" s="44"/>
      <c r="J139" s="4" t="str">
        <f t="shared" si="5"/>
        <v/>
      </c>
      <c r="K139" s="44"/>
      <c r="L139" s="92"/>
    </row>
    <row r="140" spans="2:12" ht="37.5" customHeight="1" x14ac:dyDescent="0.35">
      <c r="B140" s="24" t="str">
        <f>IFERROR(INDEX('Orodha ua uhakiki wa Miliki'!$B$1:$B$397, SMALL(INDEX(('Orodha ua uhakiki wa Miliki'!$I$1:$I$397="Yes")*(MATCH(ROW('Orodha ua uhakiki wa Miliki'!$I$1:$I$397), ROW('Orodha ua uhakiki wa Miliki'!$I$1:$I$397)))+('Orodha ua uhakiki wa Miliki'!$I$1:$I$397&lt;&gt;"Yes")*1048577, 0, 0), ROW(A136))),"")</f>
        <v/>
      </c>
      <c r="C140" s="94" t="str">
        <f>IFERROR(VLOOKUP(B140,'Orodha ua uhakiki wa Miliki'!B:C,2,0),"")</f>
        <v/>
      </c>
      <c r="D140" s="42" t="str">
        <f>IFERROR(VLOOKUP(VLOOKUP(B140,'Orodha ua uhakiki wa Miliki'!B:J,9,0),DropDowns!G:H,2,0),"")</f>
        <v/>
      </c>
      <c r="E140" s="31" t="str">
        <f>IFERROR(VLOOKUP(B140,'Orodha ua uhakiki wa Miliki'!B:E,4,0),"")</f>
        <v/>
      </c>
      <c r="F140" s="4" t="str">
        <f>IFERROR(VLOOKUP(B140,'Orodha ua uhakiki wa Miliki'!B:G,6,0),"")</f>
        <v/>
      </c>
      <c r="G140" s="92"/>
      <c r="H140" s="4" t="str">
        <f t="shared" si="4"/>
        <v/>
      </c>
      <c r="I140" s="44"/>
      <c r="J140" s="4" t="str">
        <f t="shared" si="5"/>
        <v/>
      </c>
      <c r="K140" s="44"/>
      <c r="L140" s="92"/>
    </row>
    <row r="141" spans="2:12" ht="37.5" customHeight="1" x14ac:dyDescent="0.35">
      <c r="B141" s="24" t="str">
        <f>IFERROR(INDEX('Orodha ua uhakiki wa Miliki'!$B$1:$B$397, SMALL(INDEX(('Orodha ua uhakiki wa Miliki'!$I$1:$I$397="Yes")*(MATCH(ROW('Orodha ua uhakiki wa Miliki'!$I$1:$I$397), ROW('Orodha ua uhakiki wa Miliki'!$I$1:$I$397)))+('Orodha ua uhakiki wa Miliki'!$I$1:$I$397&lt;&gt;"Yes")*1048577, 0, 0), ROW(A137))),"")</f>
        <v/>
      </c>
      <c r="C141" s="94" t="str">
        <f>IFERROR(VLOOKUP(B141,'Orodha ua uhakiki wa Miliki'!B:C,2,0),"")</f>
        <v/>
      </c>
      <c r="D141" s="42" t="str">
        <f>IFERROR(VLOOKUP(VLOOKUP(B141,'Orodha ua uhakiki wa Miliki'!B:J,9,0),DropDowns!G:H,2,0),"")</f>
        <v/>
      </c>
      <c r="E141" s="31" t="str">
        <f>IFERROR(VLOOKUP(B141,'Orodha ua uhakiki wa Miliki'!B:E,4,0),"")</f>
        <v/>
      </c>
      <c r="F141" s="4" t="str">
        <f>IFERROR(VLOOKUP(B141,'Orodha ua uhakiki wa Miliki'!B:G,6,0),"")</f>
        <v/>
      </c>
      <c r="G141" s="92"/>
      <c r="H141" s="4" t="str">
        <f t="shared" si="4"/>
        <v/>
      </c>
      <c r="I141" s="44"/>
      <c r="J141" s="4" t="str">
        <f t="shared" si="5"/>
        <v/>
      </c>
      <c r="K141" s="44"/>
      <c r="L141" s="92"/>
    </row>
    <row r="142" spans="2:12" ht="37.5" customHeight="1" x14ac:dyDescent="0.35">
      <c r="B142" s="24" t="str">
        <f>IFERROR(INDEX('Orodha ua uhakiki wa Miliki'!$B$1:$B$397, SMALL(INDEX(('Orodha ua uhakiki wa Miliki'!$I$1:$I$397="Yes")*(MATCH(ROW('Orodha ua uhakiki wa Miliki'!$I$1:$I$397), ROW('Orodha ua uhakiki wa Miliki'!$I$1:$I$397)))+('Orodha ua uhakiki wa Miliki'!$I$1:$I$397&lt;&gt;"Yes")*1048577, 0, 0), ROW(A138))),"")</f>
        <v/>
      </c>
      <c r="C142" s="94" t="str">
        <f>IFERROR(VLOOKUP(B142,'Orodha ua uhakiki wa Miliki'!B:C,2,0),"")</f>
        <v/>
      </c>
      <c r="D142" s="42" t="str">
        <f>IFERROR(VLOOKUP(VLOOKUP(B142,'Orodha ua uhakiki wa Miliki'!B:J,9,0),DropDowns!G:H,2,0),"")</f>
        <v/>
      </c>
      <c r="E142" s="31" t="str">
        <f>IFERROR(VLOOKUP(B142,'Orodha ua uhakiki wa Miliki'!B:E,4,0),"")</f>
        <v/>
      </c>
      <c r="F142" s="4" t="str">
        <f>IFERROR(VLOOKUP(B142,'Orodha ua uhakiki wa Miliki'!B:G,6,0),"")</f>
        <v/>
      </c>
      <c r="G142" s="92"/>
      <c r="H142" s="4" t="str">
        <f t="shared" si="4"/>
        <v/>
      </c>
      <c r="I142" s="44"/>
      <c r="J142" s="4" t="str">
        <f t="shared" si="5"/>
        <v/>
      </c>
      <c r="K142" s="44"/>
      <c r="L142" s="92"/>
    </row>
    <row r="143" spans="2:12" ht="37.5" customHeight="1" x14ac:dyDescent="0.35">
      <c r="B143" s="24" t="str">
        <f>IFERROR(INDEX('Orodha ua uhakiki wa Miliki'!$B$1:$B$397, SMALL(INDEX(('Orodha ua uhakiki wa Miliki'!$I$1:$I$397="Yes")*(MATCH(ROW('Orodha ua uhakiki wa Miliki'!$I$1:$I$397), ROW('Orodha ua uhakiki wa Miliki'!$I$1:$I$397)))+('Orodha ua uhakiki wa Miliki'!$I$1:$I$397&lt;&gt;"Yes")*1048577, 0, 0), ROW(A139))),"")</f>
        <v/>
      </c>
      <c r="C143" s="94" t="str">
        <f>IFERROR(VLOOKUP(B143,'Orodha ua uhakiki wa Miliki'!B:C,2,0),"")</f>
        <v/>
      </c>
      <c r="D143" s="42" t="str">
        <f>IFERROR(VLOOKUP(VLOOKUP(B143,'Orodha ua uhakiki wa Miliki'!B:J,9,0),DropDowns!G:H,2,0),"")</f>
        <v/>
      </c>
      <c r="E143" s="31" t="str">
        <f>IFERROR(VLOOKUP(B143,'Orodha ua uhakiki wa Miliki'!B:E,4,0),"")</f>
        <v/>
      </c>
      <c r="F143" s="4" t="str">
        <f>IFERROR(VLOOKUP(B143,'Orodha ua uhakiki wa Miliki'!B:G,6,0),"")</f>
        <v/>
      </c>
      <c r="G143" s="92"/>
      <c r="H143" s="4" t="str">
        <f t="shared" si="4"/>
        <v/>
      </c>
      <c r="I143" s="44"/>
      <c r="J143" s="4" t="str">
        <f t="shared" si="5"/>
        <v/>
      </c>
      <c r="K143" s="44"/>
      <c r="L143" s="92"/>
    </row>
    <row r="144" spans="2:12" ht="37.5" customHeight="1" x14ac:dyDescent="0.35">
      <c r="B144" s="24" t="str">
        <f>IFERROR(INDEX('Orodha ua uhakiki wa Miliki'!$B$1:$B$397, SMALL(INDEX(('Orodha ua uhakiki wa Miliki'!$I$1:$I$397="Yes")*(MATCH(ROW('Orodha ua uhakiki wa Miliki'!$I$1:$I$397), ROW('Orodha ua uhakiki wa Miliki'!$I$1:$I$397)))+('Orodha ua uhakiki wa Miliki'!$I$1:$I$397&lt;&gt;"Yes")*1048577, 0, 0), ROW(A140))),"")</f>
        <v/>
      </c>
      <c r="C144" s="94" t="str">
        <f>IFERROR(VLOOKUP(B144,'Orodha ua uhakiki wa Miliki'!B:C,2,0),"")</f>
        <v/>
      </c>
      <c r="D144" s="42" t="str">
        <f>IFERROR(VLOOKUP(VLOOKUP(B144,'Orodha ua uhakiki wa Miliki'!B:J,9,0),DropDowns!G:H,2,0),"")</f>
        <v/>
      </c>
      <c r="E144" s="31" t="str">
        <f>IFERROR(VLOOKUP(B144,'Orodha ua uhakiki wa Miliki'!B:E,4,0),"")</f>
        <v/>
      </c>
      <c r="F144" s="4" t="str">
        <f>IFERROR(VLOOKUP(B144,'Orodha ua uhakiki wa Miliki'!B:G,6,0),"")</f>
        <v/>
      </c>
      <c r="G144" s="92"/>
      <c r="H144" s="4" t="str">
        <f t="shared" si="4"/>
        <v/>
      </c>
      <c r="I144" s="44"/>
      <c r="J144" s="4" t="str">
        <f t="shared" si="5"/>
        <v/>
      </c>
      <c r="K144" s="44"/>
      <c r="L144" s="92"/>
    </row>
    <row r="145" spans="2:12" ht="37.5" customHeight="1" x14ac:dyDescent="0.35">
      <c r="B145" s="24" t="str">
        <f>IFERROR(INDEX('Orodha ua uhakiki wa Miliki'!$B$1:$B$397, SMALL(INDEX(('Orodha ua uhakiki wa Miliki'!$I$1:$I$397="Yes")*(MATCH(ROW('Orodha ua uhakiki wa Miliki'!$I$1:$I$397), ROW('Orodha ua uhakiki wa Miliki'!$I$1:$I$397)))+('Orodha ua uhakiki wa Miliki'!$I$1:$I$397&lt;&gt;"Yes")*1048577, 0, 0), ROW(A141))),"")</f>
        <v/>
      </c>
      <c r="C145" s="94" t="str">
        <f>IFERROR(VLOOKUP(B145,'Orodha ua uhakiki wa Miliki'!B:C,2,0),"")</f>
        <v/>
      </c>
      <c r="D145" s="42" t="str">
        <f>IFERROR(VLOOKUP(VLOOKUP(B145,'Orodha ua uhakiki wa Miliki'!B:J,9,0),DropDowns!G:H,2,0),"")</f>
        <v/>
      </c>
      <c r="E145" s="31" t="str">
        <f>IFERROR(VLOOKUP(B145,'Orodha ua uhakiki wa Miliki'!B:E,4,0),"")</f>
        <v/>
      </c>
      <c r="F145" s="4" t="str">
        <f>IFERROR(VLOOKUP(B145,'Orodha ua uhakiki wa Miliki'!B:G,6,0),"")</f>
        <v/>
      </c>
      <c r="G145" s="92"/>
      <c r="H145" s="4" t="str">
        <f t="shared" si="4"/>
        <v/>
      </c>
      <c r="I145" s="44"/>
      <c r="J145" s="4" t="str">
        <f t="shared" si="5"/>
        <v/>
      </c>
      <c r="K145" s="44"/>
      <c r="L145" s="92"/>
    </row>
    <row r="146" spans="2:12" ht="37.5" customHeight="1" x14ac:dyDescent="0.35">
      <c r="B146" s="24" t="str">
        <f>IFERROR(INDEX('Orodha ua uhakiki wa Miliki'!$B$1:$B$397, SMALL(INDEX(('Orodha ua uhakiki wa Miliki'!$I$1:$I$397="Yes")*(MATCH(ROW('Orodha ua uhakiki wa Miliki'!$I$1:$I$397), ROW('Orodha ua uhakiki wa Miliki'!$I$1:$I$397)))+('Orodha ua uhakiki wa Miliki'!$I$1:$I$397&lt;&gt;"Yes")*1048577, 0, 0), ROW(A142))),"")</f>
        <v/>
      </c>
      <c r="C146" s="94" t="str">
        <f>IFERROR(VLOOKUP(B146,'Orodha ua uhakiki wa Miliki'!B:C,2,0),"")</f>
        <v/>
      </c>
      <c r="D146" s="42" t="str">
        <f>IFERROR(VLOOKUP(VLOOKUP(B146,'Orodha ua uhakiki wa Miliki'!B:J,9,0),DropDowns!G:H,2,0),"")</f>
        <v/>
      </c>
      <c r="E146" s="31" t="str">
        <f>IFERROR(VLOOKUP(B146,'Orodha ua uhakiki wa Miliki'!B:E,4,0),"")</f>
        <v/>
      </c>
      <c r="F146" s="4" t="str">
        <f>IFERROR(VLOOKUP(B146,'Orodha ua uhakiki wa Miliki'!B:G,6,0),"")</f>
        <v/>
      </c>
      <c r="G146" s="92"/>
      <c r="H146" s="4" t="str">
        <f t="shared" si="4"/>
        <v/>
      </c>
      <c r="I146" s="44"/>
      <c r="J146" s="4" t="str">
        <f t="shared" si="5"/>
        <v/>
      </c>
      <c r="K146" s="44"/>
      <c r="L146" s="92"/>
    </row>
    <row r="147" spans="2:12" ht="37.5" customHeight="1" x14ac:dyDescent="0.35">
      <c r="B147" s="24" t="str">
        <f>IFERROR(INDEX('Orodha ua uhakiki wa Miliki'!$B$1:$B$397, SMALL(INDEX(('Orodha ua uhakiki wa Miliki'!$I$1:$I$397="Yes")*(MATCH(ROW('Orodha ua uhakiki wa Miliki'!$I$1:$I$397), ROW('Orodha ua uhakiki wa Miliki'!$I$1:$I$397)))+('Orodha ua uhakiki wa Miliki'!$I$1:$I$397&lt;&gt;"Yes")*1048577, 0, 0), ROW(A143))),"")</f>
        <v/>
      </c>
      <c r="C147" s="94" t="str">
        <f>IFERROR(VLOOKUP(B147,'Orodha ua uhakiki wa Miliki'!B:C,2,0),"")</f>
        <v/>
      </c>
      <c r="D147" s="42" t="str">
        <f>IFERROR(VLOOKUP(VLOOKUP(B147,'Orodha ua uhakiki wa Miliki'!B:J,9,0),DropDowns!G:H,2,0),"")</f>
        <v/>
      </c>
      <c r="E147" s="31" t="str">
        <f>IFERROR(VLOOKUP(B147,'Orodha ua uhakiki wa Miliki'!B:E,4,0),"")</f>
        <v/>
      </c>
      <c r="F147" s="4" t="str">
        <f>IFERROR(VLOOKUP(B147,'Orodha ua uhakiki wa Miliki'!B:G,6,0),"")</f>
        <v/>
      </c>
      <c r="G147" s="92"/>
      <c r="H147" s="4" t="str">
        <f t="shared" si="4"/>
        <v/>
      </c>
      <c r="I147" s="44"/>
      <c r="J147" s="4" t="str">
        <f t="shared" si="5"/>
        <v/>
      </c>
      <c r="K147" s="44"/>
      <c r="L147" s="92"/>
    </row>
    <row r="148" spans="2:12" ht="37.5" customHeight="1" x14ac:dyDescent="0.35">
      <c r="B148" s="24" t="str">
        <f>IFERROR(INDEX('Orodha ua uhakiki wa Miliki'!$B$1:$B$397, SMALL(INDEX(('Orodha ua uhakiki wa Miliki'!$I$1:$I$397="Yes")*(MATCH(ROW('Orodha ua uhakiki wa Miliki'!$I$1:$I$397), ROW('Orodha ua uhakiki wa Miliki'!$I$1:$I$397)))+('Orodha ua uhakiki wa Miliki'!$I$1:$I$397&lt;&gt;"Yes")*1048577, 0, 0), ROW(A144))),"")</f>
        <v/>
      </c>
      <c r="C148" s="94" t="str">
        <f>IFERROR(VLOOKUP(B148,'Orodha ua uhakiki wa Miliki'!B:C,2,0),"")</f>
        <v/>
      </c>
      <c r="D148" s="42" t="str">
        <f>IFERROR(VLOOKUP(VLOOKUP(B148,'Orodha ua uhakiki wa Miliki'!B:J,9,0),DropDowns!G:H,2,0),"")</f>
        <v/>
      </c>
      <c r="E148" s="31" t="str">
        <f>IFERROR(VLOOKUP(B148,'Orodha ua uhakiki wa Miliki'!B:E,4,0),"")</f>
        <v/>
      </c>
      <c r="F148" s="4" t="str">
        <f>IFERROR(VLOOKUP(B148,'Orodha ua uhakiki wa Miliki'!B:G,6,0),"")</f>
        <v/>
      </c>
      <c r="G148" s="92"/>
      <c r="H148" s="4" t="str">
        <f t="shared" si="4"/>
        <v/>
      </c>
      <c r="I148" s="44"/>
      <c r="J148" s="4" t="str">
        <f t="shared" si="5"/>
        <v/>
      </c>
      <c r="K148" s="44"/>
      <c r="L148" s="92"/>
    </row>
    <row r="149" spans="2:12" ht="37.5" customHeight="1" x14ac:dyDescent="0.35">
      <c r="B149" s="24" t="str">
        <f>IFERROR(INDEX('Orodha ua uhakiki wa Miliki'!$B$1:$B$397, SMALL(INDEX(('Orodha ua uhakiki wa Miliki'!$I$1:$I$397="Yes")*(MATCH(ROW('Orodha ua uhakiki wa Miliki'!$I$1:$I$397), ROW('Orodha ua uhakiki wa Miliki'!$I$1:$I$397)))+('Orodha ua uhakiki wa Miliki'!$I$1:$I$397&lt;&gt;"Yes")*1048577, 0, 0), ROW(A145))),"")</f>
        <v/>
      </c>
      <c r="C149" s="94" t="str">
        <f>IFERROR(VLOOKUP(B149,'Orodha ua uhakiki wa Miliki'!B:C,2,0),"")</f>
        <v/>
      </c>
      <c r="D149" s="42" t="str">
        <f>IFERROR(VLOOKUP(VLOOKUP(B149,'Orodha ua uhakiki wa Miliki'!B:J,9,0),DropDowns!G:H,2,0),"")</f>
        <v/>
      </c>
      <c r="E149" s="31" t="str">
        <f>IFERROR(VLOOKUP(B149,'Orodha ua uhakiki wa Miliki'!B:E,4,0),"")</f>
        <v/>
      </c>
      <c r="F149" s="4" t="str">
        <f>IFERROR(VLOOKUP(B149,'Orodha ua uhakiki wa Miliki'!B:G,6,0),"")</f>
        <v/>
      </c>
      <c r="G149" s="92"/>
      <c r="H149" s="4" t="str">
        <f t="shared" si="4"/>
        <v/>
      </c>
      <c r="I149" s="44"/>
      <c r="J149" s="4" t="str">
        <f t="shared" si="5"/>
        <v/>
      </c>
      <c r="K149" s="44"/>
      <c r="L149" s="92"/>
    </row>
    <row r="150" spans="2:12" ht="37.5" customHeight="1" x14ac:dyDescent="0.35">
      <c r="B150" s="24" t="str">
        <f>IFERROR(INDEX('Orodha ua uhakiki wa Miliki'!$B$1:$B$397, SMALL(INDEX(('Orodha ua uhakiki wa Miliki'!$I$1:$I$397="Yes")*(MATCH(ROW('Orodha ua uhakiki wa Miliki'!$I$1:$I$397), ROW('Orodha ua uhakiki wa Miliki'!$I$1:$I$397)))+('Orodha ua uhakiki wa Miliki'!$I$1:$I$397&lt;&gt;"Yes")*1048577, 0, 0), ROW(A146))),"")</f>
        <v/>
      </c>
      <c r="C150" s="94" t="str">
        <f>IFERROR(VLOOKUP(B150,'Orodha ua uhakiki wa Miliki'!B:C,2,0),"")</f>
        <v/>
      </c>
      <c r="D150" s="42" t="str">
        <f>IFERROR(VLOOKUP(VLOOKUP(B150,'Orodha ua uhakiki wa Miliki'!B:J,9,0),DropDowns!G:H,2,0),"")</f>
        <v/>
      </c>
      <c r="E150" s="31" t="str">
        <f>IFERROR(VLOOKUP(B150,'Orodha ua uhakiki wa Miliki'!B:E,4,0),"")</f>
        <v/>
      </c>
      <c r="F150" s="4" t="str">
        <f>IFERROR(VLOOKUP(B150,'Orodha ua uhakiki wa Miliki'!B:G,6,0),"")</f>
        <v/>
      </c>
      <c r="G150" s="92"/>
      <c r="H150" s="4" t="str">
        <f t="shared" si="4"/>
        <v/>
      </c>
      <c r="I150" s="44"/>
      <c r="J150" s="4" t="str">
        <f t="shared" si="5"/>
        <v/>
      </c>
      <c r="K150" s="44"/>
      <c r="L150" s="92"/>
    </row>
    <row r="151" spans="2:12" ht="37.5" customHeight="1" x14ac:dyDescent="0.35">
      <c r="B151" s="24" t="str">
        <f>IFERROR(INDEX('Orodha ua uhakiki wa Miliki'!$B$1:$B$397, SMALL(INDEX(('Orodha ua uhakiki wa Miliki'!$I$1:$I$397="Yes")*(MATCH(ROW('Orodha ua uhakiki wa Miliki'!$I$1:$I$397), ROW('Orodha ua uhakiki wa Miliki'!$I$1:$I$397)))+('Orodha ua uhakiki wa Miliki'!$I$1:$I$397&lt;&gt;"Yes")*1048577, 0, 0), ROW(A147))),"")</f>
        <v/>
      </c>
      <c r="C151" s="94" t="str">
        <f>IFERROR(VLOOKUP(B151,'Orodha ua uhakiki wa Miliki'!B:C,2,0),"")</f>
        <v/>
      </c>
      <c r="D151" s="42" t="str">
        <f>IFERROR(VLOOKUP(VLOOKUP(B151,'Orodha ua uhakiki wa Miliki'!B:J,9,0),DropDowns!G:H,2,0),"")</f>
        <v/>
      </c>
      <c r="E151" s="31" t="str">
        <f>IFERROR(VLOOKUP(B151,'Orodha ua uhakiki wa Miliki'!B:E,4,0),"")</f>
        <v/>
      </c>
      <c r="F151" s="4" t="str">
        <f>IFERROR(VLOOKUP(B151,'Orodha ua uhakiki wa Miliki'!B:G,6,0),"")</f>
        <v/>
      </c>
      <c r="G151" s="92"/>
      <c r="H151" s="4" t="str">
        <f t="shared" si="4"/>
        <v/>
      </c>
      <c r="I151" s="44"/>
      <c r="J151" s="4" t="str">
        <f t="shared" si="5"/>
        <v/>
      </c>
      <c r="K151" s="44"/>
      <c r="L151" s="92"/>
    </row>
    <row r="152" spans="2:12" ht="37.5" customHeight="1" x14ac:dyDescent="0.35">
      <c r="B152" s="24" t="str">
        <f>IFERROR(INDEX('Orodha ua uhakiki wa Miliki'!$B$1:$B$397, SMALL(INDEX(('Orodha ua uhakiki wa Miliki'!$I$1:$I$397="Yes")*(MATCH(ROW('Orodha ua uhakiki wa Miliki'!$I$1:$I$397), ROW('Orodha ua uhakiki wa Miliki'!$I$1:$I$397)))+('Orodha ua uhakiki wa Miliki'!$I$1:$I$397&lt;&gt;"Yes")*1048577, 0, 0), ROW(A148))),"")</f>
        <v/>
      </c>
      <c r="C152" s="94" t="str">
        <f>IFERROR(VLOOKUP(B152,'Orodha ua uhakiki wa Miliki'!B:C,2,0),"")</f>
        <v/>
      </c>
      <c r="D152" s="42" t="str">
        <f>IFERROR(VLOOKUP(VLOOKUP(B152,'Orodha ua uhakiki wa Miliki'!B:J,9,0),DropDowns!G:H,2,0),"")</f>
        <v/>
      </c>
      <c r="E152" s="31" t="str">
        <f>IFERROR(VLOOKUP(B152,'Orodha ua uhakiki wa Miliki'!B:E,4,0),"")</f>
        <v/>
      </c>
      <c r="F152" s="4" t="str">
        <f>IFERROR(VLOOKUP(B152,'Orodha ua uhakiki wa Miliki'!B:G,6,0),"")</f>
        <v/>
      </c>
      <c r="G152" s="92"/>
      <c r="H152" s="4" t="str">
        <f t="shared" si="4"/>
        <v/>
      </c>
      <c r="I152" s="44"/>
      <c r="J152" s="4" t="str">
        <f t="shared" si="5"/>
        <v/>
      </c>
      <c r="K152" s="44"/>
      <c r="L152" s="92"/>
    </row>
    <row r="153" spans="2:12" ht="37.5" customHeight="1" x14ac:dyDescent="0.35">
      <c r="B153" s="24" t="str">
        <f>IFERROR(INDEX('Orodha ua uhakiki wa Miliki'!$B$1:$B$397, SMALL(INDEX(('Orodha ua uhakiki wa Miliki'!$I$1:$I$397="Yes")*(MATCH(ROW('Orodha ua uhakiki wa Miliki'!$I$1:$I$397), ROW('Orodha ua uhakiki wa Miliki'!$I$1:$I$397)))+('Orodha ua uhakiki wa Miliki'!$I$1:$I$397&lt;&gt;"Yes")*1048577, 0, 0), ROW(A149))),"")</f>
        <v/>
      </c>
      <c r="C153" s="94" t="str">
        <f>IFERROR(VLOOKUP(B153,'Orodha ua uhakiki wa Miliki'!B:C,2,0),"")</f>
        <v/>
      </c>
      <c r="D153" s="42" t="str">
        <f>IFERROR(VLOOKUP(VLOOKUP(B153,'Orodha ua uhakiki wa Miliki'!B:J,9,0),DropDowns!G:H,2,0),"")</f>
        <v/>
      </c>
      <c r="E153" s="31" t="str">
        <f>IFERROR(VLOOKUP(B153,'Orodha ua uhakiki wa Miliki'!B:E,4,0),"")</f>
        <v/>
      </c>
      <c r="F153" s="4" t="str">
        <f>IFERROR(VLOOKUP(B153,'Orodha ua uhakiki wa Miliki'!B:G,6,0),"")</f>
        <v/>
      </c>
      <c r="G153" s="92"/>
      <c r="H153" s="4" t="str">
        <f t="shared" si="4"/>
        <v/>
      </c>
      <c r="I153" s="44"/>
      <c r="J153" s="4" t="str">
        <f t="shared" si="5"/>
        <v/>
      </c>
      <c r="K153" s="44"/>
      <c r="L153" s="92"/>
    </row>
    <row r="154" spans="2:12" ht="37.5" customHeight="1" x14ac:dyDescent="0.35">
      <c r="B154" s="24" t="str">
        <f>IFERROR(INDEX('Orodha ua uhakiki wa Miliki'!$B$1:$B$397, SMALL(INDEX(('Orodha ua uhakiki wa Miliki'!$I$1:$I$397="Yes")*(MATCH(ROW('Orodha ua uhakiki wa Miliki'!$I$1:$I$397), ROW('Orodha ua uhakiki wa Miliki'!$I$1:$I$397)))+('Orodha ua uhakiki wa Miliki'!$I$1:$I$397&lt;&gt;"Yes")*1048577, 0, 0), ROW(A150))),"")</f>
        <v/>
      </c>
      <c r="C154" s="94" t="str">
        <f>IFERROR(VLOOKUP(B154,'Orodha ua uhakiki wa Miliki'!B:C,2,0),"")</f>
        <v/>
      </c>
      <c r="D154" s="42" t="str">
        <f>IFERROR(VLOOKUP(VLOOKUP(B154,'Orodha ua uhakiki wa Miliki'!B:J,9,0),DropDowns!G:H,2,0),"")</f>
        <v/>
      </c>
      <c r="E154" s="31" t="str">
        <f>IFERROR(VLOOKUP(B154,'Orodha ua uhakiki wa Miliki'!B:E,4,0),"")</f>
        <v/>
      </c>
      <c r="F154" s="4" t="str">
        <f>IFERROR(VLOOKUP(B154,'Orodha ua uhakiki wa Miliki'!B:G,6,0),"")</f>
        <v/>
      </c>
      <c r="G154" s="92"/>
      <c r="H154" s="4" t="str">
        <f t="shared" si="4"/>
        <v/>
      </c>
      <c r="I154" s="44"/>
      <c r="J154" s="4" t="str">
        <f t="shared" si="5"/>
        <v/>
      </c>
      <c r="K154" s="44"/>
      <c r="L154" s="92"/>
    </row>
    <row r="155" spans="2:12" ht="37.5" customHeight="1" x14ac:dyDescent="0.35">
      <c r="B155" s="24" t="str">
        <f>IFERROR(INDEX('Orodha ua uhakiki wa Miliki'!$B$1:$B$397, SMALL(INDEX(('Orodha ua uhakiki wa Miliki'!$I$1:$I$397="Yes")*(MATCH(ROW('Orodha ua uhakiki wa Miliki'!$I$1:$I$397), ROW('Orodha ua uhakiki wa Miliki'!$I$1:$I$397)))+('Orodha ua uhakiki wa Miliki'!$I$1:$I$397&lt;&gt;"Yes")*1048577, 0, 0), ROW(A151))),"")</f>
        <v/>
      </c>
      <c r="C155" s="94" t="str">
        <f>IFERROR(VLOOKUP(B155,'Orodha ua uhakiki wa Miliki'!B:C,2,0),"")</f>
        <v/>
      </c>
      <c r="D155" s="42" t="str">
        <f>IFERROR(VLOOKUP(VLOOKUP(B155,'Orodha ua uhakiki wa Miliki'!B:J,9,0),DropDowns!G:H,2,0),"")</f>
        <v/>
      </c>
      <c r="E155" s="31" t="str">
        <f>IFERROR(VLOOKUP(B155,'Orodha ua uhakiki wa Miliki'!B:E,4,0),"")</f>
        <v/>
      </c>
      <c r="F155" s="4" t="str">
        <f>IFERROR(VLOOKUP(B155,'Orodha ua uhakiki wa Miliki'!B:G,6,0),"")</f>
        <v/>
      </c>
      <c r="G155" s="92"/>
      <c r="H155" s="4" t="str">
        <f t="shared" si="4"/>
        <v/>
      </c>
      <c r="I155" s="44"/>
      <c r="J155" s="4" t="str">
        <f t="shared" si="5"/>
        <v/>
      </c>
      <c r="K155" s="44"/>
      <c r="L155" s="92"/>
    </row>
    <row r="156" spans="2:12" ht="37.5" customHeight="1" x14ac:dyDescent="0.35">
      <c r="B156" s="24" t="str">
        <f>IFERROR(INDEX('Orodha ua uhakiki wa Miliki'!$B$1:$B$397, SMALL(INDEX(('Orodha ua uhakiki wa Miliki'!$I$1:$I$397="Yes")*(MATCH(ROW('Orodha ua uhakiki wa Miliki'!$I$1:$I$397), ROW('Orodha ua uhakiki wa Miliki'!$I$1:$I$397)))+('Orodha ua uhakiki wa Miliki'!$I$1:$I$397&lt;&gt;"Yes")*1048577, 0, 0), ROW(A152))),"")</f>
        <v/>
      </c>
      <c r="C156" s="94" t="str">
        <f>IFERROR(VLOOKUP(B156,'Orodha ua uhakiki wa Miliki'!B:C,2,0),"")</f>
        <v/>
      </c>
      <c r="D156" s="42" t="str">
        <f>IFERROR(VLOOKUP(VLOOKUP(B156,'Orodha ua uhakiki wa Miliki'!B:J,9,0),DropDowns!G:H,2,0),"")</f>
        <v/>
      </c>
      <c r="E156" s="31" t="str">
        <f>IFERROR(VLOOKUP(B156,'Orodha ua uhakiki wa Miliki'!B:E,4,0),"")</f>
        <v/>
      </c>
      <c r="F156" s="4" t="str">
        <f>IFERROR(VLOOKUP(B156,'Orodha ua uhakiki wa Miliki'!B:G,6,0),"")</f>
        <v/>
      </c>
      <c r="G156" s="92"/>
      <c r="H156" s="4" t="str">
        <f t="shared" si="4"/>
        <v/>
      </c>
      <c r="I156" s="44"/>
      <c r="J156" s="4" t="str">
        <f t="shared" si="5"/>
        <v/>
      </c>
      <c r="K156" s="44"/>
      <c r="L156" s="92"/>
    </row>
    <row r="157" spans="2:12" ht="37.5" customHeight="1" x14ac:dyDescent="0.35">
      <c r="B157" s="24" t="str">
        <f>IFERROR(INDEX('Orodha ua uhakiki wa Miliki'!$B$1:$B$397, SMALL(INDEX(('Orodha ua uhakiki wa Miliki'!$I$1:$I$397="Yes")*(MATCH(ROW('Orodha ua uhakiki wa Miliki'!$I$1:$I$397), ROW('Orodha ua uhakiki wa Miliki'!$I$1:$I$397)))+('Orodha ua uhakiki wa Miliki'!$I$1:$I$397&lt;&gt;"Yes")*1048577, 0, 0), ROW(A153))),"")</f>
        <v/>
      </c>
      <c r="C157" s="94" t="str">
        <f>IFERROR(VLOOKUP(B157,'Orodha ua uhakiki wa Miliki'!B:C,2,0),"")</f>
        <v/>
      </c>
      <c r="D157" s="42" t="str">
        <f>IFERROR(VLOOKUP(VLOOKUP(B157,'Orodha ua uhakiki wa Miliki'!B:J,9,0),DropDowns!G:H,2,0),"")</f>
        <v/>
      </c>
      <c r="E157" s="31" t="str">
        <f>IFERROR(VLOOKUP(B157,'Orodha ua uhakiki wa Miliki'!B:E,4,0),"")</f>
        <v/>
      </c>
      <c r="F157" s="4" t="str">
        <f>IFERROR(VLOOKUP(B157,'Orodha ua uhakiki wa Miliki'!B:G,6,0),"")</f>
        <v/>
      </c>
      <c r="G157" s="92"/>
      <c r="H157" s="4" t="str">
        <f t="shared" si="4"/>
        <v/>
      </c>
      <c r="I157" s="44"/>
      <c r="J157" s="4" t="str">
        <f t="shared" si="5"/>
        <v/>
      </c>
      <c r="K157" s="44"/>
      <c r="L157" s="92"/>
    </row>
    <row r="158" spans="2:12" ht="37.5" customHeight="1" x14ac:dyDescent="0.35">
      <c r="B158" s="24" t="str">
        <f>IFERROR(INDEX('Orodha ua uhakiki wa Miliki'!$B$1:$B$397, SMALL(INDEX(('Orodha ua uhakiki wa Miliki'!$I$1:$I$397="Yes")*(MATCH(ROW('Orodha ua uhakiki wa Miliki'!$I$1:$I$397), ROW('Orodha ua uhakiki wa Miliki'!$I$1:$I$397)))+('Orodha ua uhakiki wa Miliki'!$I$1:$I$397&lt;&gt;"Yes")*1048577, 0, 0), ROW(A154))),"")</f>
        <v/>
      </c>
      <c r="C158" s="94" t="str">
        <f>IFERROR(VLOOKUP(B158,'Orodha ua uhakiki wa Miliki'!B:C,2,0),"")</f>
        <v/>
      </c>
      <c r="D158" s="42" t="str">
        <f>IFERROR(VLOOKUP(VLOOKUP(B158,'Orodha ua uhakiki wa Miliki'!B:J,9,0),DropDowns!G:H,2,0),"")</f>
        <v/>
      </c>
      <c r="E158" s="31" t="str">
        <f>IFERROR(VLOOKUP(B158,'Orodha ua uhakiki wa Miliki'!B:E,4,0),"")</f>
        <v/>
      </c>
      <c r="F158" s="4" t="str">
        <f>IFERROR(VLOOKUP(B158,'Orodha ua uhakiki wa Miliki'!B:G,6,0),"")</f>
        <v/>
      </c>
      <c r="G158" s="92"/>
      <c r="H158" s="4" t="str">
        <f t="shared" si="4"/>
        <v/>
      </c>
      <c r="I158" s="44"/>
      <c r="J158" s="4" t="str">
        <f t="shared" si="5"/>
        <v/>
      </c>
      <c r="K158" s="44"/>
      <c r="L158" s="92"/>
    </row>
    <row r="159" spans="2:12" ht="37.5" customHeight="1" x14ac:dyDescent="0.35">
      <c r="B159" s="24" t="str">
        <f>IFERROR(INDEX('Orodha ua uhakiki wa Miliki'!$B$1:$B$397, SMALL(INDEX(('Orodha ua uhakiki wa Miliki'!$I$1:$I$397="Yes")*(MATCH(ROW('Orodha ua uhakiki wa Miliki'!$I$1:$I$397), ROW('Orodha ua uhakiki wa Miliki'!$I$1:$I$397)))+('Orodha ua uhakiki wa Miliki'!$I$1:$I$397&lt;&gt;"Yes")*1048577, 0, 0), ROW(A155))),"")</f>
        <v/>
      </c>
      <c r="C159" s="94" t="str">
        <f>IFERROR(VLOOKUP(B159,'Orodha ua uhakiki wa Miliki'!B:C,2,0),"")</f>
        <v/>
      </c>
      <c r="D159" s="42" t="str">
        <f>IFERROR(VLOOKUP(VLOOKUP(B159,'Orodha ua uhakiki wa Miliki'!B:J,9,0),DropDowns!G:H,2,0),"")</f>
        <v/>
      </c>
      <c r="E159" s="31" t="str">
        <f>IFERROR(VLOOKUP(B159,'Orodha ua uhakiki wa Miliki'!B:E,4,0),"")</f>
        <v/>
      </c>
      <c r="F159" s="4" t="str">
        <f>IFERROR(VLOOKUP(B159,'Orodha ua uhakiki wa Miliki'!B:G,6,0),"")</f>
        <v/>
      </c>
      <c r="G159" s="92"/>
      <c r="H159" s="4" t="str">
        <f t="shared" si="4"/>
        <v/>
      </c>
      <c r="I159" s="44"/>
      <c r="J159" s="4" t="str">
        <f t="shared" si="5"/>
        <v/>
      </c>
      <c r="K159" s="44"/>
      <c r="L159" s="92"/>
    </row>
    <row r="160" spans="2:12" ht="37.5" customHeight="1" x14ac:dyDescent="0.35">
      <c r="B160" s="24" t="str">
        <f>IFERROR(INDEX('Orodha ua uhakiki wa Miliki'!$B$1:$B$397, SMALL(INDEX(('Orodha ua uhakiki wa Miliki'!$I$1:$I$397="Yes")*(MATCH(ROW('Orodha ua uhakiki wa Miliki'!$I$1:$I$397), ROW('Orodha ua uhakiki wa Miliki'!$I$1:$I$397)))+('Orodha ua uhakiki wa Miliki'!$I$1:$I$397&lt;&gt;"Yes")*1048577, 0, 0), ROW(A156))),"")</f>
        <v/>
      </c>
      <c r="C160" s="94" t="str">
        <f>IFERROR(VLOOKUP(B160,'Orodha ua uhakiki wa Miliki'!B:C,2,0),"")</f>
        <v/>
      </c>
      <c r="D160" s="42" t="str">
        <f>IFERROR(VLOOKUP(VLOOKUP(B160,'Orodha ua uhakiki wa Miliki'!B:J,9,0),DropDowns!G:H,2,0),"")</f>
        <v/>
      </c>
      <c r="E160" s="31" t="str">
        <f>IFERROR(VLOOKUP(B160,'Orodha ua uhakiki wa Miliki'!B:E,4,0),"")</f>
        <v/>
      </c>
      <c r="F160" s="4" t="str">
        <f>IFERROR(VLOOKUP(B160,'Orodha ua uhakiki wa Miliki'!B:G,6,0),"")</f>
        <v/>
      </c>
      <c r="G160" s="92"/>
      <c r="H160" s="4" t="str">
        <f t="shared" si="4"/>
        <v/>
      </c>
      <c r="I160" s="44"/>
      <c r="J160" s="4" t="str">
        <f t="shared" si="5"/>
        <v/>
      </c>
      <c r="K160" s="44"/>
      <c r="L160" s="92"/>
    </row>
    <row r="161" spans="2:12" ht="37.5" customHeight="1" x14ac:dyDescent="0.35">
      <c r="B161" s="24" t="str">
        <f>IFERROR(INDEX('Orodha ua uhakiki wa Miliki'!$B$1:$B$397, SMALL(INDEX(('Orodha ua uhakiki wa Miliki'!$I$1:$I$397="Yes")*(MATCH(ROW('Orodha ua uhakiki wa Miliki'!$I$1:$I$397), ROW('Orodha ua uhakiki wa Miliki'!$I$1:$I$397)))+('Orodha ua uhakiki wa Miliki'!$I$1:$I$397&lt;&gt;"Yes")*1048577, 0, 0), ROW(A157))),"")</f>
        <v/>
      </c>
      <c r="C161" s="94" t="str">
        <f>IFERROR(VLOOKUP(B161,'Orodha ua uhakiki wa Miliki'!B:C,2,0),"")</f>
        <v/>
      </c>
      <c r="D161" s="42" t="str">
        <f>IFERROR(VLOOKUP(VLOOKUP(B161,'Orodha ua uhakiki wa Miliki'!B:J,9,0),DropDowns!G:H,2,0),"")</f>
        <v/>
      </c>
      <c r="E161" s="31" t="str">
        <f>IFERROR(VLOOKUP(B161,'Orodha ua uhakiki wa Miliki'!B:E,4,0),"")</f>
        <v/>
      </c>
      <c r="F161" s="4" t="str">
        <f>IFERROR(VLOOKUP(B161,'Orodha ua uhakiki wa Miliki'!B:G,6,0),"")</f>
        <v/>
      </c>
      <c r="G161" s="92"/>
      <c r="H161" s="4" t="str">
        <f t="shared" si="4"/>
        <v/>
      </c>
      <c r="I161" s="44"/>
      <c r="J161" s="4" t="str">
        <f t="shared" si="5"/>
        <v/>
      </c>
      <c r="K161" s="44"/>
      <c r="L161" s="92"/>
    </row>
    <row r="162" spans="2:12" ht="37.5" customHeight="1" x14ac:dyDescent="0.35">
      <c r="B162" s="24" t="str">
        <f>IFERROR(INDEX('Orodha ua uhakiki wa Miliki'!$B$1:$B$397, SMALL(INDEX(('Orodha ua uhakiki wa Miliki'!$I$1:$I$397="Yes")*(MATCH(ROW('Orodha ua uhakiki wa Miliki'!$I$1:$I$397), ROW('Orodha ua uhakiki wa Miliki'!$I$1:$I$397)))+('Orodha ua uhakiki wa Miliki'!$I$1:$I$397&lt;&gt;"Yes")*1048577, 0, 0), ROW(A158))),"")</f>
        <v/>
      </c>
      <c r="C162" s="94" t="str">
        <f>IFERROR(VLOOKUP(B162,'Orodha ua uhakiki wa Miliki'!B:C,2,0),"")</f>
        <v/>
      </c>
      <c r="D162" s="42" t="str">
        <f>IFERROR(VLOOKUP(VLOOKUP(B162,'Orodha ua uhakiki wa Miliki'!B:J,9,0),DropDowns!G:H,2,0),"")</f>
        <v/>
      </c>
      <c r="E162" s="31" t="str">
        <f>IFERROR(VLOOKUP(B162,'Orodha ua uhakiki wa Miliki'!B:E,4,0),"")</f>
        <v/>
      </c>
      <c r="F162" s="4" t="str">
        <f>IFERROR(VLOOKUP(B162,'Orodha ua uhakiki wa Miliki'!B:G,6,0),"")</f>
        <v/>
      </c>
      <c r="G162" s="92"/>
      <c r="H162" s="4" t="str">
        <f t="shared" si="4"/>
        <v/>
      </c>
      <c r="I162" s="44"/>
      <c r="J162" s="4" t="str">
        <f t="shared" si="5"/>
        <v/>
      </c>
      <c r="K162" s="44"/>
      <c r="L162" s="92"/>
    </row>
    <row r="163" spans="2:12" ht="37.5" customHeight="1" x14ac:dyDescent="0.35">
      <c r="B163" s="24" t="str">
        <f>IFERROR(INDEX('Orodha ua uhakiki wa Miliki'!$B$1:$B$397, SMALL(INDEX(('Orodha ua uhakiki wa Miliki'!$I$1:$I$397="Yes")*(MATCH(ROW('Orodha ua uhakiki wa Miliki'!$I$1:$I$397), ROW('Orodha ua uhakiki wa Miliki'!$I$1:$I$397)))+('Orodha ua uhakiki wa Miliki'!$I$1:$I$397&lt;&gt;"Yes")*1048577, 0, 0), ROW(A159))),"")</f>
        <v/>
      </c>
      <c r="C163" s="94" t="str">
        <f>IFERROR(VLOOKUP(B163,'Orodha ua uhakiki wa Miliki'!B:C,2,0),"")</f>
        <v/>
      </c>
      <c r="D163" s="42" t="str">
        <f>IFERROR(VLOOKUP(VLOOKUP(B163,'Orodha ua uhakiki wa Miliki'!B:J,9,0),DropDowns!G:H,2,0),"")</f>
        <v/>
      </c>
      <c r="E163" s="31" t="str">
        <f>IFERROR(VLOOKUP(B163,'Orodha ua uhakiki wa Miliki'!B:E,4,0),"")</f>
        <v/>
      </c>
      <c r="F163" s="4" t="str">
        <f>IFERROR(VLOOKUP(B163,'Orodha ua uhakiki wa Miliki'!B:G,6,0),"")</f>
        <v/>
      </c>
      <c r="G163" s="92"/>
      <c r="H163" s="4" t="str">
        <f t="shared" si="4"/>
        <v/>
      </c>
      <c r="I163" s="44"/>
      <c r="J163" s="4" t="str">
        <f t="shared" si="5"/>
        <v/>
      </c>
      <c r="K163" s="44"/>
      <c r="L163" s="92"/>
    </row>
    <row r="164" spans="2:12" ht="37.5" customHeight="1" x14ac:dyDescent="0.35">
      <c r="B164" s="24" t="str">
        <f>IFERROR(INDEX('Orodha ua uhakiki wa Miliki'!$B$1:$B$397, SMALL(INDEX(('Orodha ua uhakiki wa Miliki'!$I$1:$I$397="Yes")*(MATCH(ROW('Orodha ua uhakiki wa Miliki'!$I$1:$I$397), ROW('Orodha ua uhakiki wa Miliki'!$I$1:$I$397)))+('Orodha ua uhakiki wa Miliki'!$I$1:$I$397&lt;&gt;"Yes")*1048577, 0, 0), ROW(A160))),"")</f>
        <v/>
      </c>
      <c r="C164" s="94" t="str">
        <f>IFERROR(VLOOKUP(B164,'Orodha ua uhakiki wa Miliki'!B:C,2,0),"")</f>
        <v/>
      </c>
      <c r="D164" s="42" t="str">
        <f>IFERROR(VLOOKUP(VLOOKUP(B164,'Orodha ua uhakiki wa Miliki'!B:J,9,0),DropDowns!G:H,2,0),"")</f>
        <v/>
      </c>
      <c r="E164" s="31" t="str">
        <f>IFERROR(VLOOKUP(B164,'Orodha ua uhakiki wa Miliki'!B:E,4,0),"")</f>
        <v/>
      </c>
      <c r="F164" s="4" t="str">
        <f>IFERROR(VLOOKUP(B164,'Orodha ua uhakiki wa Miliki'!B:G,6,0),"")</f>
        <v/>
      </c>
      <c r="G164" s="92"/>
      <c r="H164" s="4" t="str">
        <f t="shared" si="4"/>
        <v/>
      </c>
      <c r="I164" s="44"/>
      <c r="J164" s="4" t="str">
        <f t="shared" si="5"/>
        <v/>
      </c>
      <c r="K164" s="44"/>
      <c r="L164" s="92"/>
    </row>
    <row r="165" spans="2:12" ht="37.5" customHeight="1" x14ac:dyDescent="0.35">
      <c r="B165" s="24" t="str">
        <f>IFERROR(INDEX('Orodha ua uhakiki wa Miliki'!$B$1:$B$397, SMALL(INDEX(('Orodha ua uhakiki wa Miliki'!$I$1:$I$397="Yes")*(MATCH(ROW('Orodha ua uhakiki wa Miliki'!$I$1:$I$397), ROW('Orodha ua uhakiki wa Miliki'!$I$1:$I$397)))+('Orodha ua uhakiki wa Miliki'!$I$1:$I$397&lt;&gt;"Yes")*1048577, 0, 0), ROW(A161))),"")</f>
        <v/>
      </c>
      <c r="C165" s="94" t="str">
        <f>IFERROR(VLOOKUP(B165,'Orodha ua uhakiki wa Miliki'!B:C,2,0),"")</f>
        <v/>
      </c>
      <c r="D165" s="42" t="str">
        <f>IFERROR(VLOOKUP(VLOOKUP(B165,'Orodha ua uhakiki wa Miliki'!B:J,9,0),DropDowns!G:H,2,0),"")</f>
        <v/>
      </c>
      <c r="E165" s="31" t="str">
        <f>IFERROR(VLOOKUP(B165,'Orodha ua uhakiki wa Miliki'!B:E,4,0),"")</f>
        <v/>
      </c>
      <c r="F165" s="4" t="str">
        <f>IFERROR(VLOOKUP(B165,'Orodha ua uhakiki wa Miliki'!B:G,6,0),"")</f>
        <v/>
      </c>
      <c r="G165" s="92"/>
      <c r="H165" s="4" t="str">
        <f t="shared" ref="H165:H200" si="6">IF(B165&lt;&gt;"","Ya ndani:","")</f>
        <v/>
      </c>
      <c r="I165" s="44"/>
      <c r="J165" s="4" t="str">
        <f t="shared" ref="J165:J200" si="7">IF(B165&lt;&gt;"","Ya nje:","")</f>
        <v/>
      </c>
      <c r="K165" s="44"/>
      <c r="L165" s="92"/>
    </row>
    <row r="166" spans="2:12" ht="37.5" customHeight="1" x14ac:dyDescent="0.35">
      <c r="B166" s="24" t="str">
        <f>IFERROR(INDEX('Orodha ua uhakiki wa Miliki'!$B$1:$B$397, SMALL(INDEX(('Orodha ua uhakiki wa Miliki'!$I$1:$I$397="Yes")*(MATCH(ROW('Orodha ua uhakiki wa Miliki'!$I$1:$I$397), ROW('Orodha ua uhakiki wa Miliki'!$I$1:$I$397)))+('Orodha ua uhakiki wa Miliki'!$I$1:$I$397&lt;&gt;"Yes")*1048577, 0, 0), ROW(A162))),"")</f>
        <v/>
      </c>
      <c r="C166" s="94" t="str">
        <f>IFERROR(VLOOKUP(B166,'Orodha ua uhakiki wa Miliki'!B:C,2,0),"")</f>
        <v/>
      </c>
      <c r="D166" s="42" t="str">
        <f>IFERROR(VLOOKUP(VLOOKUP(B166,'Orodha ua uhakiki wa Miliki'!B:J,9,0),DropDowns!G:H,2,0),"")</f>
        <v/>
      </c>
      <c r="E166" s="31" t="str">
        <f>IFERROR(VLOOKUP(B166,'Orodha ua uhakiki wa Miliki'!B:E,4,0),"")</f>
        <v/>
      </c>
      <c r="F166" s="4" t="str">
        <f>IFERROR(VLOOKUP(B166,'Orodha ua uhakiki wa Miliki'!B:G,6,0),"")</f>
        <v/>
      </c>
      <c r="G166" s="92"/>
      <c r="H166" s="4" t="str">
        <f t="shared" si="6"/>
        <v/>
      </c>
      <c r="I166" s="44"/>
      <c r="J166" s="4" t="str">
        <f t="shared" si="7"/>
        <v/>
      </c>
      <c r="K166" s="44"/>
      <c r="L166" s="92"/>
    </row>
    <row r="167" spans="2:12" ht="37.5" customHeight="1" x14ac:dyDescent="0.35">
      <c r="B167" s="24" t="str">
        <f>IFERROR(INDEX('Orodha ua uhakiki wa Miliki'!$B$1:$B$397, SMALL(INDEX(('Orodha ua uhakiki wa Miliki'!$I$1:$I$397="Yes")*(MATCH(ROW('Orodha ua uhakiki wa Miliki'!$I$1:$I$397), ROW('Orodha ua uhakiki wa Miliki'!$I$1:$I$397)))+('Orodha ua uhakiki wa Miliki'!$I$1:$I$397&lt;&gt;"Yes")*1048577, 0, 0), ROW(A163))),"")</f>
        <v/>
      </c>
      <c r="C167" s="94" t="str">
        <f>IFERROR(VLOOKUP(B167,'Orodha ua uhakiki wa Miliki'!B:C,2,0),"")</f>
        <v/>
      </c>
      <c r="D167" s="42" t="str">
        <f>IFERROR(VLOOKUP(VLOOKUP(B167,'Orodha ua uhakiki wa Miliki'!B:J,9,0),DropDowns!G:H,2,0),"")</f>
        <v/>
      </c>
      <c r="E167" s="31" t="str">
        <f>IFERROR(VLOOKUP(B167,'Orodha ua uhakiki wa Miliki'!B:E,4,0),"")</f>
        <v/>
      </c>
      <c r="F167" s="4" t="str">
        <f>IFERROR(VLOOKUP(B167,'Orodha ua uhakiki wa Miliki'!B:G,6,0),"")</f>
        <v/>
      </c>
      <c r="G167" s="92"/>
      <c r="H167" s="4" t="str">
        <f t="shared" si="6"/>
        <v/>
      </c>
      <c r="I167" s="44"/>
      <c r="J167" s="4" t="str">
        <f t="shared" si="7"/>
        <v/>
      </c>
      <c r="K167" s="44"/>
      <c r="L167" s="92"/>
    </row>
    <row r="168" spans="2:12" ht="37.5" customHeight="1" x14ac:dyDescent="0.35">
      <c r="B168" s="24" t="str">
        <f>IFERROR(INDEX('Orodha ua uhakiki wa Miliki'!$B$1:$B$397, SMALL(INDEX(('Orodha ua uhakiki wa Miliki'!$I$1:$I$397="Yes")*(MATCH(ROW('Orodha ua uhakiki wa Miliki'!$I$1:$I$397), ROW('Orodha ua uhakiki wa Miliki'!$I$1:$I$397)))+('Orodha ua uhakiki wa Miliki'!$I$1:$I$397&lt;&gt;"Yes")*1048577, 0, 0), ROW(A164))),"")</f>
        <v/>
      </c>
      <c r="C168" s="94" t="str">
        <f>IFERROR(VLOOKUP(B168,'Orodha ua uhakiki wa Miliki'!B:C,2,0),"")</f>
        <v/>
      </c>
      <c r="D168" s="42" t="str">
        <f>IFERROR(VLOOKUP(VLOOKUP(B168,'Orodha ua uhakiki wa Miliki'!B:J,9,0),DropDowns!G:H,2,0),"")</f>
        <v/>
      </c>
      <c r="E168" s="31" t="str">
        <f>IFERROR(VLOOKUP(B168,'Orodha ua uhakiki wa Miliki'!B:E,4,0),"")</f>
        <v/>
      </c>
      <c r="F168" s="4" t="str">
        <f>IFERROR(VLOOKUP(B168,'Orodha ua uhakiki wa Miliki'!B:G,6,0),"")</f>
        <v/>
      </c>
      <c r="G168" s="92"/>
      <c r="H168" s="4" t="str">
        <f t="shared" si="6"/>
        <v/>
      </c>
      <c r="I168" s="44"/>
      <c r="J168" s="4" t="str">
        <f t="shared" si="7"/>
        <v/>
      </c>
      <c r="K168" s="44"/>
      <c r="L168" s="92"/>
    </row>
    <row r="169" spans="2:12" ht="37.5" customHeight="1" x14ac:dyDescent="0.35">
      <c r="B169" s="24" t="str">
        <f>IFERROR(INDEX('Orodha ua uhakiki wa Miliki'!$B$1:$B$397, SMALL(INDEX(('Orodha ua uhakiki wa Miliki'!$I$1:$I$397="Yes")*(MATCH(ROW('Orodha ua uhakiki wa Miliki'!$I$1:$I$397), ROW('Orodha ua uhakiki wa Miliki'!$I$1:$I$397)))+('Orodha ua uhakiki wa Miliki'!$I$1:$I$397&lt;&gt;"Yes")*1048577, 0, 0), ROW(A165))),"")</f>
        <v/>
      </c>
      <c r="C169" s="94" t="str">
        <f>IFERROR(VLOOKUP(B169,'Orodha ua uhakiki wa Miliki'!B:C,2,0),"")</f>
        <v/>
      </c>
      <c r="D169" s="42" t="str">
        <f>IFERROR(VLOOKUP(VLOOKUP(B169,'Orodha ua uhakiki wa Miliki'!B:J,9,0),DropDowns!G:H,2,0),"")</f>
        <v/>
      </c>
      <c r="E169" s="31" t="str">
        <f>IFERROR(VLOOKUP(B169,'Orodha ua uhakiki wa Miliki'!B:E,4,0),"")</f>
        <v/>
      </c>
      <c r="F169" s="4" t="str">
        <f>IFERROR(VLOOKUP(B169,'Orodha ua uhakiki wa Miliki'!B:G,6,0),"")</f>
        <v/>
      </c>
      <c r="G169" s="92"/>
      <c r="H169" s="4" t="str">
        <f t="shared" si="6"/>
        <v/>
      </c>
      <c r="I169" s="44"/>
      <c r="J169" s="4" t="str">
        <f t="shared" si="7"/>
        <v/>
      </c>
      <c r="K169" s="44"/>
      <c r="L169" s="92"/>
    </row>
    <row r="170" spans="2:12" ht="37.5" customHeight="1" x14ac:dyDescent="0.35">
      <c r="B170" s="24" t="str">
        <f>IFERROR(INDEX('Orodha ua uhakiki wa Miliki'!$B$1:$B$397, SMALL(INDEX(('Orodha ua uhakiki wa Miliki'!$I$1:$I$397="Yes")*(MATCH(ROW('Orodha ua uhakiki wa Miliki'!$I$1:$I$397), ROW('Orodha ua uhakiki wa Miliki'!$I$1:$I$397)))+('Orodha ua uhakiki wa Miliki'!$I$1:$I$397&lt;&gt;"Yes")*1048577, 0, 0), ROW(A166))),"")</f>
        <v/>
      </c>
      <c r="C170" s="94" t="str">
        <f>IFERROR(VLOOKUP(B170,'Orodha ua uhakiki wa Miliki'!B:C,2,0),"")</f>
        <v/>
      </c>
      <c r="D170" s="42" t="str">
        <f>IFERROR(VLOOKUP(VLOOKUP(B170,'Orodha ua uhakiki wa Miliki'!B:J,9,0),DropDowns!G:H,2,0),"")</f>
        <v/>
      </c>
      <c r="E170" s="31" t="str">
        <f>IFERROR(VLOOKUP(B170,'Orodha ua uhakiki wa Miliki'!B:E,4,0),"")</f>
        <v/>
      </c>
      <c r="F170" s="4" t="str">
        <f>IFERROR(VLOOKUP(B170,'Orodha ua uhakiki wa Miliki'!B:G,6,0),"")</f>
        <v/>
      </c>
      <c r="G170" s="92"/>
      <c r="H170" s="4" t="str">
        <f t="shared" si="6"/>
        <v/>
      </c>
      <c r="I170" s="44"/>
      <c r="J170" s="4" t="str">
        <f t="shared" si="7"/>
        <v/>
      </c>
      <c r="K170" s="44"/>
      <c r="L170" s="92"/>
    </row>
    <row r="171" spans="2:12" ht="37.5" customHeight="1" x14ac:dyDescent="0.35">
      <c r="B171" s="24" t="str">
        <f>IFERROR(INDEX('Orodha ua uhakiki wa Miliki'!$B$1:$B$397, SMALL(INDEX(('Orodha ua uhakiki wa Miliki'!$I$1:$I$397="Yes")*(MATCH(ROW('Orodha ua uhakiki wa Miliki'!$I$1:$I$397), ROW('Orodha ua uhakiki wa Miliki'!$I$1:$I$397)))+('Orodha ua uhakiki wa Miliki'!$I$1:$I$397&lt;&gt;"Yes")*1048577, 0, 0), ROW(A167))),"")</f>
        <v/>
      </c>
      <c r="C171" s="94" t="str">
        <f>IFERROR(VLOOKUP(B171,'Orodha ua uhakiki wa Miliki'!B:C,2,0),"")</f>
        <v/>
      </c>
      <c r="D171" s="42" t="str">
        <f>IFERROR(VLOOKUP(VLOOKUP(B171,'Orodha ua uhakiki wa Miliki'!B:J,9,0),DropDowns!G:H,2,0),"")</f>
        <v/>
      </c>
      <c r="E171" s="31" t="str">
        <f>IFERROR(VLOOKUP(B171,'Orodha ua uhakiki wa Miliki'!B:E,4,0),"")</f>
        <v/>
      </c>
      <c r="F171" s="4" t="str">
        <f>IFERROR(VLOOKUP(B171,'Orodha ua uhakiki wa Miliki'!B:G,6,0),"")</f>
        <v/>
      </c>
      <c r="G171" s="92"/>
      <c r="H171" s="4" t="str">
        <f t="shared" si="6"/>
        <v/>
      </c>
      <c r="I171" s="44"/>
      <c r="J171" s="4" t="str">
        <f t="shared" si="7"/>
        <v/>
      </c>
      <c r="K171" s="44"/>
      <c r="L171" s="92"/>
    </row>
    <row r="172" spans="2:12" ht="37.5" customHeight="1" x14ac:dyDescent="0.35">
      <c r="B172" s="24" t="str">
        <f>IFERROR(INDEX('Orodha ua uhakiki wa Miliki'!$B$1:$B$397, SMALL(INDEX(('Orodha ua uhakiki wa Miliki'!$I$1:$I$397="Yes")*(MATCH(ROW('Orodha ua uhakiki wa Miliki'!$I$1:$I$397), ROW('Orodha ua uhakiki wa Miliki'!$I$1:$I$397)))+('Orodha ua uhakiki wa Miliki'!$I$1:$I$397&lt;&gt;"Yes")*1048577, 0, 0), ROW(A168))),"")</f>
        <v/>
      </c>
      <c r="C172" s="94" t="str">
        <f>IFERROR(VLOOKUP(B172,'Orodha ua uhakiki wa Miliki'!B:C,2,0),"")</f>
        <v/>
      </c>
      <c r="D172" s="42" t="str">
        <f>IFERROR(VLOOKUP(VLOOKUP(B172,'Orodha ua uhakiki wa Miliki'!B:J,9,0),DropDowns!G:H,2,0),"")</f>
        <v/>
      </c>
      <c r="E172" s="31" t="str">
        <f>IFERROR(VLOOKUP(B172,'Orodha ua uhakiki wa Miliki'!B:E,4,0),"")</f>
        <v/>
      </c>
      <c r="F172" s="4" t="str">
        <f>IFERROR(VLOOKUP(B172,'Orodha ua uhakiki wa Miliki'!B:G,6,0),"")</f>
        <v/>
      </c>
      <c r="G172" s="92"/>
      <c r="H172" s="4" t="str">
        <f t="shared" si="6"/>
        <v/>
      </c>
      <c r="I172" s="44"/>
      <c r="J172" s="4" t="str">
        <f t="shared" si="7"/>
        <v/>
      </c>
      <c r="K172" s="44"/>
      <c r="L172" s="92"/>
    </row>
    <row r="173" spans="2:12" ht="37.5" customHeight="1" x14ac:dyDescent="0.35">
      <c r="B173" s="24" t="str">
        <f>IFERROR(INDEX('Orodha ua uhakiki wa Miliki'!$B$1:$B$397, SMALL(INDEX(('Orodha ua uhakiki wa Miliki'!$I$1:$I$397="Yes")*(MATCH(ROW('Orodha ua uhakiki wa Miliki'!$I$1:$I$397), ROW('Orodha ua uhakiki wa Miliki'!$I$1:$I$397)))+('Orodha ua uhakiki wa Miliki'!$I$1:$I$397&lt;&gt;"Yes")*1048577, 0, 0), ROW(A169))),"")</f>
        <v/>
      </c>
      <c r="C173" s="94" t="str">
        <f>IFERROR(VLOOKUP(B173,'Orodha ua uhakiki wa Miliki'!B:C,2,0),"")</f>
        <v/>
      </c>
      <c r="D173" s="42" t="str">
        <f>IFERROR(VLOOKUP(VLOOKUP(B173,'Orodha ua uhakiki wa Miliki'!B:J,9,0),DropDowns!G:H,2,0),"")</f>
        <v/>
      </c>
      <c r="E173" s="31" t="str">
        <f>IFERROR(VLOOKUP(B173,'Orodha ua uhakiki wa Miliki'!B:E,4,0),"")</f>
        <v/>
      </c>
      <c r="F173" s="4" t="str">
        <f>IFERROR(VLOOKUP(B173,'Orodha ua uhakiki wa Miliki'!B:G,6,0),"")</f>
        <v/>
      </c>
      <c r="G173" s="92"/>
      <c r="H173" s="4" t="str">
        <f t="shared" si="6"/>
        <v/>
      </c>
      <c r="I173" s="44"/>
      <c r="J173" s="4" t="str">
        <f t="shared" si="7"/>
        <v/>
      </c>
      <c r="K173" s="44"/>
      <c r="L173" s="92"/>
    </row>
    <row r="174" spans="2:12" ht="37.5" customHeight="1" x14ac:dyDescent="0.35">
      <c r="B174" s="24" t="str">
        <f>IFERROR(INDEX('Orodha ua uhakiki wa Miliki'!$B$1:$B$397, SMALL(INDEX(('Orodha ua uhakiki wa Miliki'!$I$1:$I$397="Yes")*(MATCH(ROW('Orodha ua uhakiki wa Miliki'!$I$1:$I$397), ROW('Orodha ua uhakiki wa Miliki'!$I$1:$I$397)))+('Orodha ua uhakiki wa Miliki'!$I$1:$I$397&lt;&gt;"Yes")*1048577, 0, 0), ROW(A170))),"")</f>
        <v/>
      </c>
      <c r="C174" s="94" t="str">
        <f>IFERROR(VLOOKUP(B174,'Orodha ua uhakiki wa Miliki'!B:C,2,0),"")</f>
        <v/>
      </c>
      <c r="D174" s="42" t="str">
        <f>IFERROR(VLOOKUP(VLOOKUP(B174,'Orodha ua uhakiki wa Miliki'!B:J,9,0),DropDowns!G:H,2,0),"")</f>
        <v/>
      </c>
      <c r="E174" s="31" t="str">
        <f>IFERROR(VLOOKUP(B174,'Orodha ua uhakiki wa Miliki'!B:E,4,0),"")</f>
        <v/>
      </c>
      <c r="F174" s="4" t="str">
        <f>IFERROR(VLOOKUP(B174,'Orodha ua uhakiki wa Miliki'!B:G,6,0),"")</f>
        <v/>
      </c>
      <c r="G174" s="92"/>
      <c r="H174" s="4" t="str">
        <f t="shared" si="6"/>
        <v/>
      </c>
      <c r="I174" s="44"/>
      <c r="J174" s="4" t="str">
        <f t="shared" si="7"/>
        <v/>
      </c>
      <c r="K174" s="44"/>
      <c r="L174" s="92"/>
    </row>
    <row r="175" spans="2:12" ht="37.5" customHeight="1" x14ac:dyDescent="0.35">
      <c r="B175" s="24" t="str">
        <f>IFERROR(INDEX('Orodha ua uhakiki wa Miliki'!$B$1:$B$397, SMALL(INDEX(('Orodha ua uhakiki wa Miliki'!$I$1:$I$397="Yes")*(MATCH(ROW('Orodha ua uhakiki wa Miliki'!$I$1:$I$397), ROW('Orodha ua uhakiki wa Miliki'!$I$1:$I$397)))+('Orodha ua uhakiki wa Miliki'!$I$1:$I$397&lt;&gt;"Yes")*1048577, 0, 0), ROW(A171))),"")</f>
        <v/>
      </c>
      <c r="C175" s="94" t="str">
        <f>IFERROR(VLOOKUP(B175,'Orodha ua uhakiki wa Miliki'!B:C,2,0),"")</f>
        <v/>
      </c>
      <c r="D175" s="42" t="str">
        <f>IFERROR(VLOOKUP(VLOOKUP(B175,'Orodha ua uhakiki wa Miliki'!B:J,9,0),DropDowns!G:H,2,0),"")</f>
        <v/>
      </c>
      <c r="E175" s="31" t="str">
        <f>IFERROR(VLOOKUP(B175,'Orodha ua uhakiki wa Miliki'!B:E,4,0),"")</f>
        <v/>
      </c>
      <c r="F175" s="4" t="str">
        <f>IFERROR(VLOOKUP(B175,'Orodha ua uhakiki wa Miliki'!B:G,6,0),"")</f>
        <v/>
      </c>
      <c r="G175" s="92"/>
      <c r="H175" s="4" t="str">
        <f t="shared" si="6"/>
        <v/>
      </c>
      <c r="I175" s="44"/>
      <c r="J175" s="4" t="str">
        <f t="shared" si="7"/>
        <v/>
      </c>
      <c r="K175" s="44"/>
      <c r="L175" s="92"/>
    </row>
    <row r="176" spans="2:12" ht="37.5" customHeight="1" x14ac:dyDescent="0.35">
      <c r="B176" s="24" t="str">
        <f>IFERROR(INDEX('Orodha ua uhakiki wa Miliki'!$B$1:$B$397, SMALL(INDEX(('Orodha ua uhakiki wa Miliki'!$I$1:$I$397="Yes")*(MATCH(ROW('Orodha ua uhakiki wa Miliki'!$I$1:$I$397), ROW('Orodha ua uhakiki wa Miliki'!$I$1:$I$397)))+('Orodha ua uhakiki wa Miliki'!$I$1:$I$397&lt;&gt;"Yes")*1048577, 0, 0), ROW(A172))),"")</f>
        <v/>
      </c>
      <c r="C176" s="94" t="str">
        <f>IFERROR(VLOOKUP(B176,'Orodha ua uhakiki wa Miliki'!B:C,2,0),"")</f>
        <v/>
      </c>
      <c r="D176" s="42" t="str">
        <f>IFERROR(VLOOKUP(VLOOKUP(B176,'Orodha ua uhakiki wa Miliki'!B:J,9,0),DropDowns!G:H,2,0),"")</f>
        <v/>
      </c>
      <c r="E176" s="31" t="str">
        <f>IFERROR(VLOOKUP(B176,'Orodha ua uhakiki wa Miliki'!B:E,4,0),"")</f>
        <v/>
      </c>
      <c r="F176" s="4" t="str">
        <f>IFERROR(VLOOKUP(B176,'Orodha ua uhakiki wa Miliki'!B:G,6,0),"")</f>
        <v/>
      </c>
      <c r="G176" s="92"/>
      <c r="H176" s="4" t="str">
        <f t="shared" si="6"/>
        <v/>
      </c>
      <c r="I176" s="44"/>
      <c r="J176" s="4" t="str">
        <f t="shared" si="7"/>
        <v/>
      </c>
      <c r="K176" s="44"/>
      <c r="L176" s="92"/>
    </row>
    <row r="177" spans="2:12" ht="37.5" customHeight="1" x14ac:dyDescent="0.35">
      <c r="B177" s="24" t="str">
        <f>IFERROR(INDEX('Orodha ua uhakiki wa Miliki'!$B$1:$B$397, SMALL(INDEX(('Orodha ua uhakiki wa Miliki'!$I$1:$I$397="Yes")*(MATCH(ROW('Orodha ua uhakiki wa Miliki'!$I$1:$I$397), ROW('Orodha ua uhakiki wa Miliki'!$I$1:$I$397)))+('Orodha ua uhakiki wa Miliki'!$I$1:$I$397&lt;&gt;"Yes")*1048577, 0, 0), ROW(A173))),"")</f>
        <v/>
      </c>
      <c r="C177" s="94" t="str">
        <f>IFERROR(VLOOKUP(B177,'Orodha ua uhakiki wa Miliki'!B:C,2,0),"")</f>
        <v/>
      </c>
      <c r="D177" s="42" t="str">
        <f>IFERROR(VLOOKUP(VLOOKUP(B177,'Orodha ua uhakiki wa Miliki'!B:J,9,0),DropDowns!G:H,2,0),"")</f>
        <v/>
      </c>
      <c r="E177" s="31" t="str">
        <f>IFERROR(VLOOKUP(B177,'Orodha ua uhakiki wa Miliki'!B:E,4,0),"")</f>
        <v/>
      </c>
      <c r="F177" s="4" t="str">
        <f>IFERROR(VLOOKUP(B177,'Orodha ua uhakiki wa Miliki'!B:G,6,0),"")</f>
        <v/>
      </c>
      <c r="G177" s="92"/>
      <c r="H177" s="4" t="str">
        <f t="shared" si="6"/>
        <v/>
      </c>
      <c r="I177" s="44"/>
      <c r="J177" s="4" t="str">
        <f t="shared" si="7"/>
        <v/>
      </c>
      <c r="K177" s="44"/>
      <c r="L177" s="92"/>
    </row>
    <row r="178" spans="2:12" ht="37.5" customHeight="1" x14ac:dyDescent="0.35">
      <c r="B178" s="24" t="str">
        <f>IFERROR(INDEX('Orodha ua uhakiki wa Miliki'!$B$1:$B$397, SMALL(INDEX(('Orodha ua uhakiki wa Miliki'!$I$1:$I$397="Yes")*(MATCH(ROW('Orodha ua uhakiki wa Miliki'!$I$1:$I$397), ROW('Orodha ua uhakiki wa Miliki'!$I$1:$I$397)))+('Orodha ua uhakiki wa Miliki'!$I$1:$I$397&lt;&gt;"Yes")*1048577, 0, 0), ROW(A174))),"")</f>
        <v/>
      </c>
      <c r="C178" s="94" t="str">
        <f>IFERROR(VLOOKUP(B178,'Orodha ua uhakiki wa Miliki'!B:C,2,0),"")</f>
        <v/>
      </c>
      <c r="D178" s="42" t="str">
        <f>IFERROR(VLOOKUP(VLOOKUP(B178,'Orodha ua uhakiki wa Miliki'!B:J,9,0),DropDowns!G:H,2,0),"")</f>
        <v/>
      </c>
      <c r="E178" s="31" t="str">
        <f>IFERROR(VLOOKUP(B178,'Orodha ua uhakiki wa Miliki'!B:E,4,0),"")</f>
        <v/>
      </c>
      <c r="F178" s="4" t="str">
        <f>IFERROR(VLOOKUP(B178,'Orodha ua uhakiki wa Miliki'!B:G,6,0),"")</f>
        <v/>
      </c>
      <c r="G178" s="92"/>
      <c r="H178" s="4" t="str">
        <f t="shared" si="6"/>
        <v/>
      </c>
      <c r="I178" s="44"/>
      <c r="J178" s="4" t="str">
        <f t="shared" si="7"/>
        <v/>
      </c>
      <c r="K178" s="44"/>
      <c r="L178" s="92"/>
    </row>
    <row r="179" spans="2:12" ht="37.5" customHeight="1" x14ac:dyDescent="0.35">
      <c r="B179" s="24" t="str">
        <f>IFERROR(INDEX('Orodha ua uhakiki wa Miliki'!$B$1:$B$397, SMALL(INDEX(('Orodha ua uhakiki wa Miliki'!$I$1:$I$397="Yes")*(MATCH(ROW('Orodha ua uhakiki wa Miliki'!$I$1:$I$397), ROW('Orodha ua uhakiki wa Miliki'!$I$1:$I$397)))+('Orodha ua uhakiki wa Miliki'!$I$1:$I$397&lt;&gt;"Yes")*1048577, 0, 0), ROW(A175))),"")</f>
        <v/>
      </c>
      <c r="C179" s="94" t="str">
        <f>IFERROR(VLOOKUP(B179,'Orodha ua uhakiki wa Miliki'!B:C,2,0),"")</f>
        <v/>
      </c>
      <c r="D179" s="42" t="str">
        <f>IFERROR(VLOOKUP(VLOOKUP(B179,'Orodha ua uhakiki wa Miliki'!B:J,9,0),DropDowns!G:H,2,0),"")</f>
        <v/>
      </c>
      <c r="E179" s="31" t="str">
        <f>IFERROR(VLOOKUP(B179,'Orodha ua uhakiki wa Miliki'!B:E,4,0),"")</f>
        <v/>
      </c>
      <c r="F179" s="4" t="str">
        <f>IFERROR(VLOOKUP(B179,'Orodha ua uhakiki wa Miliki'!B:G,6,0),"")</f>
        <v/>
      </c>
      <c r="G179" s="92"/>
      <c r="H179" s="4" t="str">
        <f t="shared" si="6"/>
        <v/>
      </c>
      <c r="I179" s="44"/>
      <c r="J179" s="4" t="str">
        <f t="shared" si="7"/>
        <v/>
      </c>
      <c r="K179" s="44"/>
      <c r="L179" s="92"/>
    </row>
    <row r="180" spans="2:12" ht="37.5" customHeight="1" x14ac:dyDescent="0.35">
      <c r="B180" s="24" t="str">
        <f>IFERROR(INDEX('Orodha ua uhakiki wa Miliki'!$B$1:$B$397, SMALL(INDEX(('Orodha ua uhakiki wa Miliki'!$I$1:$I$397="Yes")*(MATCH(ROW('Orodha ua uhakiki wa Miliki'!$I$1:$I$397), ROW('Orodha ua uhakiki wa Miliki'!$I$1:$I$397)))+('Orodha ua uhakiki wa Miliki'!$I$1:$I$397&lt;&gt;"Yes")*1048577, 0, 0), ROW(A176))),"")</f>
        <v/>
      </c>
      <c r="C180" s="94" t="str">
        <f>IFERROR(VLOOKUP(B180,'Orodha ua uhakiki wa Miliki'!B:C,2,0),"")</f>
        <v/>
      </c>
      <c r="D180" s="42" t="str">
        <f>IFERROR(VLOOKUP(VLOOKUP(B180,'Orodha ua uhakiki wa Miliki'!B:J,9,0),DropDowns!G:H,2,0),"")</f>
        <v/>
      </c>
      <c r="E180" s="31" t="str">
        <f>IFERROR(VLOOKUP(B180,'Orodha ua uhakiki wa Miliki'!B:E,4,0),"")</f>
        <v/>
      </c>
      <c r="F180" s="4" t="str">
        <f>IFERROR(VLOOKUP(B180,'Orodha ua uhakiki wa Miliki'!B:G,6,0),"")</f>
        <v/>
      </c>
      <c r="G180" s="92"/>
      <c r="H180" s="4" t="str">
        <f t="shared" si="6"/>
        <v/>
      </c>
      <c r="I180" s="44"/>
      <c r="J180" s="4" t="str">
        <f t="shared" si="7"/>
        <v/>
      </c>
      <c r="K180" s="44"/>
      <c r="L180" s="92"/>
    </row>
    <row r="181" spans="2:12" ht="37.5" customHeight="1" x14ac:dyDescent="0.35">
      <c r="B181" s="24" t="str">
        <f>IFERROR(INDEX('Orodha ua uhakiki wa Miliki'!$B$1:$B$397, SMALL(INDEX(('Orodha ua uhakiki wa Miliki'!$I$1:$I$397="Yes")*(MATCH(ROW('Orodha ua uhakiki wa Miliki'!$I$1:$I$397), ROW('Orodha ua uhakiki wa Miliki'!$I$1:$I$397)))+('Orodha ua uhakiki wa Miliki'!$I$1:$I$397&lt;&gt;"Yes")*1048577, 0, 0), ROW(A177))),"")</f>
        <v/>
      </c>
      <c r="C181" s="94" t="str">
        <f>IFERROR(VLOOKUP(B181,'Orodha ua uhakiki wa Miliki'!B:C,2,0),"")</f>
        <v/>
      </c>
      <c r="D181" s="42" t="str">
        <f>IFERROR(VLOOKUP(VLOOKUP(B181,'Orodha ua uhakiki wa Miliki'!B:J,9,0),DropDowns!G:H,2,0),"")</f>
        <v/>
      </c>
      <c r="E181" s="31" t="str">
        <f>IFERROR(VLOOKUP(B181,'Orodha ua uhakiki wa Miliki'!B:E,4,0),"")</f>
        <v/>
      </c>
      <c r="F181" s="4" t="str">
        <f>IFERROR(VLOOKUP(B181,'Orodha ua uhakiki wa Miliki'!B:G,6,0),"")</f>
        <v/>
      </c>
      <c r="G181" s="92"/>
      <c r="H181" s="4" t="str">
        <f t="shared" si="6"/>
        <v/>
      </c>
      <c r="I181" s="44"/>
      <c r="J181" s="4" t="str">
        <f t="shared" si="7"/>
        <v/>
      </c>
      <c r="K181" s="44"/>
      <c r="L181" s="92"/>
    </row>
    <row r="182" spans="2:12" ht="37.5" customHeight="1" x14ac:dyDescent="0.35">
      <c r="B182" s="24" t="str">
        <f>IFERROR(INDEX('Orodha ua uhakiki wa Miliki'!$B$1:$B$397, SMALL(INDEX(('Orodha ua uhakiki wa Miliki'!$I$1:$I$397="Yes")*(MATCH(ROW('Orodha ua uhakiki wa Miliki'!$I$1:$I$397), ROW('Orodha ua uhakiki wa Miliki'!$I$1:$I$397)))+('Orodha ua uhakiki wa Miliki'!$I$1:$I$397&lt;&gt;"Yes")*1048577, 0, 0), ROW(A178))),"")</f>
        <v/>
      </c>
      <c r="C182" s="94" t="str">
        <f>IFERROR(VLOOKUP(B182,'Orodha ua uhakiki wa Miliki'!B:C,2,0),"")</f>
        <v/>
      </c>
      <c r="D182" s="42" t="str">
        <f>IFERROR(VLOOKUP(VLOOKUP(B182,'Orodha ua uhakiki wa Miliki'!B:J,9,0),DropDowns!G:H,2,0),"")</f>
        <v/>
      </c>
      <c r="E182" s="31" t="str">
        <f>IFERROR(VLOOKUP(B182,'Orodha ua uhakiki wa Miliki'!B:E,4,0),"")</f>
        <v/>
      </c>
      <c r="F182" s="4" t="str">
        <f>IFERROR(VLOOKUP(B182,'Orodha ua uhakiki wa Miliki'!B:G,6,0),"")</f>
        <v/>
      </c>
      <c r="G182" s="92"/>
      <c r="H182" s="4" t="str">
        <f t="shared" si="6"/>
        <v/>
      </c>
      <c r="I182" s="44"/>
      <c r="J182" s="4" t="str">
        <f t="shared" si="7"/>
        <v/>
      </c>
      <c r="K182" s="44"/>
      <c r="L182" s="92"/>
    </row>
    <row r="183" spans="2:12" ht="37.5" customHeight="1" x14ac:dyDescent="0.35">
      <c r="B183" s="24" t="str">
        <f>IFERROR(INDEX('Orodha ua uhakiki wa Miliki'!$B$1:$B$397, SMALL(INDEX(('Orodha ua uhakiki wa Miliki'!$I$1:$I$397="Yes")*(MATCH(ROW('Orodha ua uhakiki wa Miliki'!$I$1:$I$397), ROW('Orodha ua uhakiki wa Miliki'!$I$1:$I$397)))+('Orodha ua uhakiki wa Miliki'!$I$1:$I$397&lt;&gt;"Yes")*1048577, 0, 0), ROW(A179))),"")</f>
        <v/>
      </c>
      <c r="C183" s="94" t="str">
        <f>IFERROR(VLOOKUP(B183,'Orodha ua uhakiki wa Miliki'!B:C,2,0),"")</f>
        <v/>
      </c>
      <c r="D183" s="42" t="str">
        <f>IFERROR(VLOOKUP(VLOOKUP(B183,'Orodha ua uhakiki wa Miliki'!B:J,9,0),DropDowns!G:H,2,0),"")</f>
        <v/>
      </c>
      <c r="E183" s="31" t="str">
        <f>IFERROR(VLOOKUP(B183,'Orodha ua uhakiki wa Miliki'!B:E,4,0),"")</f>
        <v/>
      </c>
      <c r="F183" s="4" t="str">
        <f>IFERROR(VLOOKUP(B183,'Orodha ua uhakiki wa Miliki'!B:G,6,0),"")</f>
        <v/>
      </c>
      <c r="G183" s="92"/>
      <c r="H183" s="4" t="str">
        <f t="shared" si="6"/>
        <v/>
      </c>
      <c r="I183" s="44"/>
      <c r="J183" s="4" t="str">
        <f t="shared" si="7"/>
        <v/>
      </c>
      <c r="K183" s="44"/>
      <c r="L183" s="92"/>
    </row>
    <row r="184" spans="2:12" ht="37.5" customHeight="1" x14ac:dyDescent="0.35">
      <c r="B184" s="24" t="str">
        <f>IFERROR(INDEX('Orodha ua uhakiki wa Miliki'!$B$1:$B$397, SMALL(INDEX(('Orodha ua uhakiki wa Miliki'!$I$1:$I$397="Yes")*(MATCH(ROW('Orodha ua uhakiki wa Miliki'!$I$1:$I$397), ROW('Orodha ua uhakiki wa Miliki'!$I$1:$I$397)))+('Orodha ua uhakiki wa Miliki'!$I$1:$I$397&lt;&gt;"Yes")*1048577, 0, 0), ROW(A180))),"")</f>
        <v/>
      </c>
      <c r="C184" s="94" t="str">
        <f>IFERROR(VLOOKUP(B184,'Orodha ua uhakiki wa Miliki'!B:C,2,0),"")</f>
        <v/>
      </c>
      <c r="D184" s="42" t="str">
        <f>IFERROR(VLOOKUP(VLOOKUP(B184,'Orodha ua uhakiki wa Miliki'!B:J,9,0),DropDowns!G:H,2,0),"")</f>
        <v/>
      </c>
      <c r="E184" s="31" t="str">
        <f>IFERROR(VLOOKUP(B184,'Orodha ua uhakiki wa Miliki'!B:E,4,0),"")</f>
        <v/>
      </c>
      <c r="F184" s="4" t="str">
        <f>IFERROR(VLOOKUP(B184,'Orodha ua uhakiki wa Miliki'!B:G,6,0),"")</f>
        <v/>
      </c>
      <c r="G184" s="92"/>
      <c r="H184" s="4" t="str">
        <f t="shared" si="6"/>
        <v/>
      </c>
      <c r="I184" s="44"/>
      <c r="J184" s="4" t="str">
        <f t="shared" si="7"/>
        <v/>
      </c>
      <c r="K184" s="44"/>
      <c r="L184" s="92"/>
    </row>
    <row r="185" spans="2:12" ht="37.5" customHeight="1" x14ac:dyDescent="0.35">
      <c r="B185" s="24" t="str">
        <f>IFERROR(INDEX('Orodha ua uhakiki wa Miliki'!$B$1:$B$397, SMALL(INDEX(('Orodha ua uhakiki wa Miliki'!$I$1:$I$397="Yes")*(MATCH(ROW('Orodha ua uhakiki wa Miliki'!$I$1:$I$397), ROW('Orodha ua uhakiki wa Miliki'!$I$1:$I$397)))+('Orodha ua uhakiki wa Miliki'!$I$1:$I$397&lt;&gt;"Yes")*1048577, 0, 0), ROW(A181))),"")</f>
        <v/>
      </c>
      <c r="C185" s="94" t="str">
        <f>IFERROR(VLOOKUP(B185,'Orodha ua uhakiki wa Miliki'!B:C,2,0),"")</f>
        <v/>
      </c>
      <c r="D185" s="42" t="str">
        <f>IFERROR(VLOOKUP(VLOOKUP(B185,'Orodha ua uhakiki wa Miliki'!B:J,9,0),DropDowns!G:H,2,0),"")</f>
        <v/>
      </c>
      <c r="E185" s="31" t="str">
        <f>IFERROR(VLOOKUP(B185,'Orodha ua uhakiki wa Miliki'!B:E,4,0),"")</f>
        <v/>
      </c>
      <c r="F185" s="4" t="str">
        <f>IFERROR(VLOOKUP(B185,'Orodha ua uhakiki wa Miliki'!B:G,6,0),"")</f>
        <v/>
      </c>
      <c r="G185" s="92"/>
      <c r="H185" s="4" t="str">
        <f t="shared" si="6"/>
        <v/>
      </c>
      <c r="I185" s="44"/>
      <c r="J185" s="4" t="str">
        <f t="shared" si="7"/>
        <v/>
      </c>
      <c r="K185" s="44"/>
      <c r="L185" s="92"/>
    </row>
    <row r="186" spans="2:12" ht="37.5" customHeight="1" x14ac:dyDescent="0.35">
      <c r="B186" s="24" t="str">
        <f>IFERROR(INDEX('Orodha ua uhakiki wa Miliki'!$B$1:$B$397, SMALL(INDEX(('Orodha ua uhakiki wa Miliki'!$I$1:$I$397="Yes")*(MATCH(ROW('Orodha ua uhakiki wa Miliki'!$I$1:$I$397), ROW('Orodha ua uhakiki wa Miliki'!$I$1:$I$397)))+('Orodha ua uhakiki wa Miliki'!$I$1:$I$397&lt;&gt;"Yes")*1048577, 0, 0), ROW(A182))),"")</f>
        <v/>
      </c>
      <c r="C186" s="94" t="str">
        <f>IFERROR(VLOOKUP(B186,'Orodha ua uhakiki wa Miliki'!B:C,2,0),"")</f>
        <v/>
      </c>
      <c r="D186" s="42" t="str">
        <f>IFERROR(VLOOKUP(VLOOKUP(B186,'Orodha ua uhakiki wa Miliki'!B:J,9,0),DropDowns!G:H,2,0),"")</f>
        <v/>
      </c>
      <c r="E186" s="31" t="str">
        <f>IFERROR(VLOOKUP(B186,'Orodha ua uhakiki wa Miliki'!B:E,4,0),"")</f>
        <v/>
      </c>
      <c r="F186" s="4" t="str">
        <f>IFERROR(VLOOKUP(B186,'Orodha ua uhakiki wa Miliki'!B:G,6,0),"")</f>
        <v/>
      </c>
      <c r="G186" s="92"/>
      <c r="H186" s="4" t="str">
        <f t="shared" si="6"/>
        <v/>
      </c>
      <c r="I186" s="44"/>
      <c r="J186" s="4" t="str">
        <f t="shared" si="7"/>
        <v/>
      </c>
      <c r="K186" s="44"/>
      <c r="L186" s="92"/>
    </row>
    <row r="187" spans="2:12" ht="37.5" customHeight="1" x14ac:dyDescent="0.35">
      <c r="B187" s="24" t="str">
        <f>IFERROR(INDEX('Orodha ua uhakiki wa Miliki'!$B$1:$B$397, SMALL(INDEX(('Orodha ua uhakiki wa Miliki'!$I$1:$I$397="Yes")*(MATCH(ROW('Orodha ua uhakiki wa Miliki'!$I$1:$I$397), ROW('Orodha ua uhakiki wa Miliki'!$I$1:$I$397)))+('Orodha ua uhakiki wa Miliki'!$I$1:$I$397&lt;&gt;"Yes")*1048577, 0, 0), ROW(A183))),"")</f>
        <v/>
      </c>
      <c r="C187" s="94" t="str">
        <f>IFERROR(VLOOKUP(B187,'Orodha ua uhakiki wa Miliki'!B:C,2,0),"")</f>
        <v/>
      </c>
      <c r="D187" s="42" t="str">
        <f>IFERROR(VLOOKUP(VLOOKUP(B187,'Orodha ua uhakiki wa Miliki'!B:J,9,0),DropDowns!G:H,2,0),"")</f>
        <v/>
      </c>
      <c r="E187" s="31" t="str">
        <f>IFERROR(VLOOKUP(B187,'Orodha ua uhakiki wa Miliki'!B:E,4,0),"")</f>
        <v/>
      </c>
      <c r="F187" s="4" t="str">
        <f>IFERROR(VLOOKUP(B187,'Orodha ua uhakiki wa Miliki'!B:G,6,0),"")</f>
        <v/>
      </c>
      <c r="G187" s="92"/>
      <c r="H187" s="4" t="str">
        <f t="shared" si="6"/>
        <v/>
      </c>
      <c r="I187" s="44"/>
      <c r="J187" s="4" t="str">
        <f t="shared" si="7"/>
        <v/>
      </c>
      <c r="K187" s="44"/>
      <c r="L187" s="92"/>
    </row>
    <row r="188" spans="2:12" ht="37.5" customHeight="1" x14ac:dyDescent="0.35">
      <c r="B188" s="24" t="str">
        <f>IFERROR(INDEX('Orodha ua uhakiki wa Miliki'!$B$1:$B$397, SMALL(INDEX(('Orodha ua uhakiki wa Miliki'!$I$1:$I$397="Yes")*(MATCH(ROW('Orodha ua uhakiki wa Miliki'!$I$1:$I$397), ROW('Orodha ua uhakiki wa Miliki'!$I$1:$I$397)))+('Orodha ua uhakiki wa Miliki'!$I$1:$I$397&lt;&gt;"Yes")*1048577, 0, 0), ROW(A184))),"")</f>
        <v/>
      </c>
      <c r="C188" s="94" t="str">
        <f>IFERROR(VLOOKUP(B188,'Orodha ua uhakiki wa Miliki'!B:C,2,0),"")</f>
        <v/>
      </c>
      <c r="D188" s="42" t="str">
        <f>IFERROR(VLOOKUP(VLOOKUP(B188,'Orodha ua uhakiki wa Miliki'!B:J,9,0),DropDowns!G:H,2,0),"")</f>
        <v/>
      </c>
      <c r="E188" s="31" t="str">
        <f>IFERROR(VLOOKUP(B188,'Orodha ua uhakiki wa Miliki'!B:E,4,0),"")</f>
        <v/>
      </c>
      <c r="F188" s="4" t="str">
        <f>IFERROR(VLOOKUP(B188,'Orodha ua uhakiki wa Miliki'!B:G,6,0),"")</f>
        <v/>
      </c>
      <c r="G188" s="92"/>
      <c r="H188" s="4" t="str">
        <f t="shared" si="6"/>
        <v/>
      </c>
      <c r="I188" s="44"/>
      <c r="J188" s="4" t="str">
        <f t="shared" si="7"/>
        <v/>
      </c>
      <c r="K188" s="44"/>
      <c r="L188" s="92"/>
    </row>
    <row r="189" spans="2:12" ht="37.5" customHeight="1" x14ac:dyDescent="0.35">
      <c r="B189" s="24" t="str">
        <f>IFERROR(INDEX('Orodha ua uhakiki wa Miliki'!$B$1:$B$397, SMALL(INDEX(('Orodha ua uhakiki wa Miliki'!$I$1:$I$397="Yes")*(MATCH(ROW('Orodha ua uhakiki wa Miliki'!$I$1:$I$397), ROW('Orodha ua uhakiki wa Miliki'!$I$1:$I$397)))+('Orodha ua uhakiki wa Miliki'!$I$1:$I$397&lt;&gt;"Yes")*1048577, 0, 0), ROW(A185))),"")</f>
        <v/>
      </c>
      <c r="C189" s="94" t="str">
        <f>IFERROR(VLOOKUP(B189,'Orodha ua uhakiki wa Miliki'!B:C,2,0),"")</f>
        <v/>
      </c>
      <c r="D189" s="42" t="str">
        <f>IFERROR(VLOOKUP(VLOOKUP(B189,'Orodha ua uhakiki wa Miliki'!B:J,9,0),DropDowns!G:H,2,0),"")</f>
        <v/>
      </c>
      <c r="E189" s="31" t="str">
        <f>IFERROR(VLOOKUP(B189,'Orodha ua uhakiki wa Miliki'!B:E,4,0),"")</f>
        <v/>
      </c>
      <c r="F189" s="4" t="str">
        <f>IFERROR(VLOOKUP(B189,'Orodha ua uhakiki wa Miliki'!B:G,6,0),"")</f>
        <v/>
      </c>
      <c r="G189" s="92"/>
      <c r="H189" s="4" t="str">
        <f t="shared" si="6"/>
        <v/>
      </c>
      <c r="I189" s="44"/>
      <c r="J189" s="4" t="str">
        <f t="shared" si="7"/>
        <v/>
      </c>
      <c r="K189" s="44"/>
      <c r="L189" s="92"/>
    </row>
    <row r="190" spans="2:12" ht="37.5" customHeight="1" x14ac:dyDescent="0.35">
      <c r="B190" s="24" t="str">
        <f>IFERROR(INDEX('Orodha ua uhakiki wa Miliki'!$B$1:$B$397, SMALL(INDEX(('Orodha ua uhakiki wa Miliki'!$I$1:$I$397="Yes")*(MATCH(ROW('Orodha ua uhakiki wa Miliki'!$I$1:$I$397), ROW('Orodha ua uhakiki wa Miliki'!$I$1:$I$397)))+('Orodha ua uhakiki wa Miliki'!$I$1:$I$397&lt;&gt;"Yes")*1048577, 0, 0), ROW(A186))),"")</f>
        <v/>
      </c>
      <c r="C190" s="94" t="str">
        <f>IFERROR(VLOOKUP(B190,'Orodha ua uhakiki wa Miliki'!B:C,2,0),"")</f>
        <v/>
      </c>
      <c r="D190" s="42" t="str">
        <f>IFERROR(VLOOKUP(VLOOKUP(B190,'Orodha ua uhakiki wa Miliki'!B:J,9,0),DropDowns!G:H,2,0),"")</f>
        <v/>
      </c>
      <c r="E190" s="31" t="str">
        <f>IFERROR(VLOOKUP(B190,'Orodha ua uhakiki wa Miliki'!B:E,4,0),"")</f>
        <v/>
      </c>
      <c r="F190" s="4" t="str">
        <f>IFERROR(VLOOKUP(B190,'Orodha ua uhakiki wa Miliki'!B:G,6,0),"")</f>
        <v/>
      </c>
      <c r="G190" s="92"/>
      <c r="H190" s="4" t="str">
        <f t="shared" si="6"/>
        <v/>
      </c>
      <c r="I190" s="44"/>
      <c r="J190" s="4" t="str">
        <f t="shared" si="7"/>
        <v/>
      </c>
      <c r="K190" s="44"/>
      <c r="L190" s="92"/>
    </row>
    <row r="191" spans="2:12" ht="37.5" customHeight="1" x14ac:dyDescent="0.35">
      <c r="B191" s="24" t="str">
        <f>IFERROR(INDEX('Orodha ua uhakiki wa Miliki'!$B$1:$B$397, SMALL(INDEX(('Orodha ua uhakiki wa Miliki'!$I$1:$I$397="Yes")*(MATCH(ROW('Orodha ua uhakiki wa Miliki'!$I$1:$I$397), ROW('Orodha ua uhakiki wa Miliki'!$I$1:$I$397)))+('Orodha ua uhakiki wa Miliki'!$I$1:$I$397&lt;&gt;"Yes")*1048577, 0, 0), ROW(A187))),"")</f>
        <v/>
      </c>
      <c r="C191" s="94" t="str">
        <f>IFERROR(VLOOKUP(B191,'Orodha ua uhakiki wa Miliki'!B:C,2,0),"")</f>
        <v/>
      </c>
      <c r="D191" s="42" t="str">
        <f>IFERROR(VLOOKUP(VLOOKUP(B191,'Orodha ua uhakiki wa Miliki'!B:J,9,0),DropDowns!G:H,2,0),"")</f>
        <v/>
      </c>
      <c r="E191" s="31" t="str">
        <f>IFERROR(VLOOKUP(B191,'Orodha ua uhakiki wa Miliki'!B:E,4,0),"")</f>
        <v/>
      </c>
      <c r="F191" s="4" t="str">
        <f>IFERROR(VLOOKUP(B191,'Orodha ua uhakiki wa Miliki'!B:G,6,0),"")</f>
        <v/>
      </c>
      <c r="G191" s="92"/>
      <c r="H191" s="4" t="str">
        <f t="shared" si="6"/>
        <v/>
      </c>
      <c r="I191" s="44"/>
      <c r="J191" s="4" t="str">
        <f t="shared" si="7"/>
        <v/>
      </c>
      <c r="K191" s="44"/>
      <c r="L191" s="92"/>
    </row>
    <row r="192" spans="2:12" ht="37.5" customHeight="1" x14ac:dyDescent="0.35">
      <c r="B192" s="24" t="str">
        <f>IFERROR(INDEX('Orodha ua uhakiki wa Miliki'!$B$1:$B$397, SMALL(INDEX(('Orodha ua uhakiki wa Miliki'!$I$1:$I$397="Yes")*(MATCH(ROW('Orodha ua uhakiki wa Miliki'!$I$1:$I$397), ROW('Orodha ua uhakiki wa Miliki'!$I$1:$I$397)))+('Orodha ua uhakiki wa Miliki'!$I$1:$I$397&lt;&gt;"Yes")*1048577, 0, 0), ROW(A188))),"")</f>
        <v/>
      </c>
      <c r="C192" s="94" t="str">
        <f>IFERROR(VLOOKUP(B192,'Orodha ua uhakiki wa Miliki'!B:C,2,0),"")</f>
        <v/>
      </c>
      <c r="D192" s="42" t="str">
        <f>IFERROR(VLOOKUP(VLOOKUP(B192,'Orodha ua uhakiki wa Miliki'!B:J,9,0),DropDowns!G:H,2,0),"")</f>
        <v/>
      </c>
      <c r="E192" s="31" t="str">
        <f>IFERROR(VLOOKUP(B192,'Orodha ua uhakiki wa Miliki'!B:E,4,0),"")</f>
        <v/>
      </c>
      <c r="F192" s="4" t="str">
        <f>IFERROR(VLOOKUP(B192,'Orodha ua uhakiki wa Miliki'!B:G,6,0),"")</f>
        <v/>
      </c>
      <c r="G192" s="92"/>
      <c r="H192" s="4" t="str">
        <f t="shared" si="6"/>
        <v/>
      </c>
      <c r="I192" s="44"/>
      <c r="J192" s="4" t="str">
        <f t="shared" si="7"/>
        <v/>
      </c>
      <c r="K192" s="44"/>
      <c r="L192" s="92"/>
    </row>
    <row r="193" spans="2:12" ht="37.5" customHeight="1" x14ac:dyDescent="0.35">
      <c r="B193" s="24" t="str">
        <f>IFERROR(INDEX('Orodha ua uhakiki wa Miliki'!$B$1:$B$397, SMALL(INDEX(('Orodha ua uhakiki wa Miliki'!$I$1:$I$397="Yes")*(MATCH(ROW('Orodha ua uhakiki wa Miliki'!$I$1:$I$397), ROW('Orodha ua uhakiki wa Miliki'!$I$1:$I$397)))+('Orodha ua uhakiki wa Miliki'!$I$1:$I$397&lt;&gt;"Yes")*1048577, 0, 0), ROW(A189))),"")</f>
        <v/>
      </c>
      <c r="C193" s="94" t="str">
        <f>IFERROR(VLOOKUP(B193,'Orodha ua uhakiki wa Miliki'!B:C,2,0),"")</f>
        <v/>
      </c>
      <c r="D193" s="42" t="str">
        <f>IFERROR(VLOOKUP(VLOOKUP(B193,'Orodha ua uhakiki wa Miliki'!B:J,9,0),DropDowns!G:H,2,0),"")</f>
        <v/>
      </c>
      <c r="E193" s="31" t="str">
        <f>IFERROR(VLOOKUP(B193,'Orodha ua uhakiki wa Miliki'!B:E,4,0),"")</f>
        <v/>
      </c>
      <c r="F193" s="4" t="str">
        <f>IFERROR(VLOOKUP(B193,'Orodha ua uhakiki wa Miliki'!B:G,6,0),"")</f>
        <v/>
      </c>
      <c r="G193" s="92"/>
      <c r="H193" s="4" t="str">
        <f t="shared" si="6"/>
        <v/>
      </c>
      <c r="I193" s="44"/>
      <c r="J193" s="4" t="str">
        <f t="shared" si="7"/>
        <v/>
      </c>
      <c r="K193" s="44"/>
      <c r="L193" s="92"/>
    </row>
    <row r="194" spans="2:12" ht="37.5" customHeight="1" x14ac:dyDescent="0.35">
      <c r="B194" s="24" t="str">
        <f>IFERROR(INDEX('Orodha ua uhakiki wa Miliki'!$B$1:$B$397, SMALL(INDEX(('Orodha ua uhakiki wa Miliki'!$I$1:$I$397="Yes")*(MATCH(ROW('Orodha ua uhakiki wa Miliki'!$I$1:$I$397), ROW('Orodha ua uhakiki wa Miliki'!$I$1:$I$397)))+('Orodha ua uhakiki wa Miliki'!$I$1:$I$397&lt;&gt;"Yes")*1048577, 0, 0), ROW(A190))),"")</f>
        <v/>
      </c>
      <c r="C194" s="94" t="str">
        <f>IFERROR(VLOOKUP(B194,'Orodha ua uhakiki wa Miliki'!B:C,2,0),"")</f>
        <v/>
      </c>
      <c r="D194" s="42" t="str">
        <f>IFERROR(VLOOKUP(VLOOKUP(B194,'Orodha ua uhakiki wa Miliki'!B:J,9,0),DropDowns!G:H,2,0),"")</f>
        <v/>
      </c>
      <c r="E194" s="31" t="str">
        <f>IFERROR(VLOOKUP(B194,'Orodha ua uhakiki wa Miliki'!B:E,4,0),"")</f>
        <v/>
      </c>
      <c r="F194" s="4" t="str">
        <f>IFERROR(VLOOKUP(B194,'Orodha ua uhakiki wa Miliki'!B:G,6,0),"")</f>
        <v/>
      </c>
      <c r="G194" s="92"/>
      <c r="H194" s="4" t="str">
        <f t="shared" si="6"/>
        <v/>
      </c>
      <c r="I194" s="44"/>
      <c r="J194" s="4" t="str">
        <f t="shared" si="7"/>
        <v/>
      </c>
      <c r="K194" s="44"/>
      <c r="L194" s="92"/>
    </row>
    <row r="195" spans="2:12" ht="37.5" customHeight="1" x14ac:dyDescent="0.35">
      <c r="B195" s="24" t="str">
        <f>IFERROR(INDEX('Orodha ua uhakiki wa Miliki'!$B$1:$B$397, SMALL(INDEX(('Orodha ua uhakiki wa Miliki'!$I$1:$I$397="Yes")*(MATCH(ROW('Orodha ua uhakiki wa Miliki'!$I$1:$I$397), ROW('Orodha ua uhakiki wa Miliki'!$I$1:$I$397)))+('Orodha ua uhakiki wa Miliki'!$I$1:$I$397&lt;&gt;"Yes")*1048577, 0, 0), ROW(A191))),"")</f>
        <v/>
      </c>
      <c r="C195" s="94" t="str">
        <f>IFERROR(VLOOKUP(B195,'Orodha ua uhakiki wa Miliki'!B:C,2,0),"")</f>
        <v/>
      </c>
      <c r="D195" s="42" t="str">
        <f>IFERROR(VLOOKUP(VLOOKUP(B195,'Orodha ua uhakiki wa Miliki'!B:J,9,0),DropDowns!G:H,2,0),"")</f>
        <v/>
      </c>
      <c r="E195" s="31" t="str">
        <f>IFERROR(VLOOKUP(B195,'Orodha ua uhakiki wa Miliki'!B:E,4,0),"")</f>
        <v/>
      </c>
      <c r="F195" s="4" t="str">
        <f>IFERROR(VLOOKUP(B195,'Orodha ua uhakiki wa Miliki'!B:G,6,0),"")</f>
        <v/>
      </c>
      <c r="G195" s="92"/>
      <c r="H195" s="4" t="str">
        <f t="shared" si="6"/>
        <v/>
      </c>
      <c r="I195" s="44"/>
      <c r="J195" s="4" t="str">
        <f t="shared" si="7"/>
        <v/>
      </c>
      <c r="K195" s="44"/>
      <c r="L195" s="92"/>
    </row>
    <row r="196" spans="2:12" ht="37.5" customHeight="1" x14ac:dyDescent="0.35">
      <c r="B196" s="24" t="str">
        <f>IFERROR(INDEX('Orodha ua uhakiki wa Miliki'!$B$1:$B$397, SMALL(INDEX(('Orodha ua uhakiki wa Miliki'!$I$1:$I$397="Yes")*(MATCH(ROW('Orodha ua uhakiki wa Miliki'!$I$1:$I$397), ROW('Orodha ua uhakiki wa Miliki'!$I$1:$I$397)))+('Orodha ua uhakiki wa Miliki'!$I$1:$I$397&lt;&gt;"Yes")*1048577, 0, 0), ROW(A192))),"")</f>
        <v/>
      </c>
      <c r="C196" s="94" t="str">
        <f>IFERROR(VLOOKUP(B196,'Orodha ua uhakiki wa Miliki'!B:C,2,0),"")</f>
        <v/>
      </c>
      <c r="D196" s="42" t="str">
        <f>IFERROR(VLOOKUP(VLOOKUP(B196,'Orodha ua uhakiki wa Miliki'!B:J,9,0),DropDowns!G:H,2,0),"")</f>
        <v/>
      </c>
      <c r="E196" s="31" t="str">
        <f>IFERROR(VLOOKUP(B196,'Orodha ua uhakiki wa Miliki'!B:E,4,0),"")</f>
        <v/>
      </c>
      <c r="F196" s="4" t="str">
        <f>IFERROR(VLOOKUP(B196,'Orodha ua uhakiki wa Miliki'!B:G,6,0),"")</f>
        <v/>
      </c>
      <c r="G196" s="92"/>
      <c r="H196" s="4" t="str">
        <f t="shared" si="6"/>
        <v/>
      </c>
      <c r="I196" s="44"/>
      <c r="J196" s="4" t="str">
        <f t="shared" si="7"/>
        <v/>
      </c>
      <c r="K196" s="44"/>
      <c r="L196" s="92"/>
    </row>
    <row r="197" spans="2:12" ht="37.5" customHeight="1" x14ac:dyDescent="0.35">
      <c r="B197" s="24" t="str">
        <f>IFERROR(INDEX('Orodha ua uhakiki wa Miliki'!$B$1:$B$397, SMALL(INDEX(('Orodha ua uhakiki wa Miliki'!$I$1:$I$397="Yes")*(MATCH(ROW('Orodha ua uhakiki wa Miliki'!$I$1:$I$397), ROW('Orodha ua uhakiki wa Miliki'!$I$1:$I$397)))+('Orodha ua uhakiki wa Miliki'!$I$1:$I$397&lt;&gt;"Yes")*1048577, 0, 0), ROW(A193))),"")</f>
        <v/>
      </c>
      <c r="C197" s="94" t="str">
        <f>IFERROR(VLOOKUP(B197,'Orodha ua uhakiki wa Miliki'!B:C,2,0),"")</f>
        <v/>
      </c>
      <c r="D197" s="42" t="str">
        <f>IFERROR(VLOOKUP(VLOOKUP(B197,'Orodha ua uhakiki wa Miliki'!B:J,9,0),DropDowns!G:H,2,0),"")</f>
        <v/>
      </c>
      <c r="E197" s="31" t="str">
        <f>IFERROR(VLOOKUP(B197,'Orodha ua uhakiki wa Miliki'!B:E,4,0),"")</f>
        <v/>
      </c>
      <c r="F197" s="4" t="str">
        <f>IFERROR(VLOOKUP(B197,'Orodha ua uhakiki wa Miliki'!B:G,6,0),"")</f>
        <v/>
      </c>
      <c r="G197" s="92"/>
      <c r="H197" s="4" t="str">
        <f t="shared" si="6"/>
        <v/>
      </c>
      <c r="I197" s="44"/>
      <c r="J197" s="4" t="str">
        <f t="shared" si="7"/>
        <v/>
      </c>
      <c r="K197" s="44"/>
      <c r="L197" s="92"/>
    </row>
    <row r="198" spans="2:12" ht="37.5" customHeight="1" x14ac:dyDescent="0.35">
      <c r="B198" s="24" t="str">
        <f>IFERROR(INDEX('Orodha ua uhakiki wa Miliki'!$B$1:$B$397, SMALL(INDEX(('Orodha ua uhakiki wa Miliki'!$I$1:$I$397="Yes")*(MATCH(ROW('Orodha ua uhakiki wa Miliki'!$I$1:$I$397), ROW('Orodha ua uhakiki wa Miliki'!$I$1:$I$397)))+('Orodha ua uhakiki wa Miliki'!$I$1:$I$397&lt;&gt;"Yes")*1048577, 0, 0), ROW(A194))),"")</f>
        <v/>
      </c>
      <c r="C198" s="94" t="str">
        <f>IFERROR(VLOOKUP(B198,'Orodha ua uhakiki wa Miliki'!B:C,2,0),"")</f>
        <v/>
      </c>
      <c r="D198" s="42" t="str">
        <f>IFERROR(VLOOKUP(VLOOKUP(B198,'Orodha ua uhakiki wa Miliki'!B:J,9,0),DropDowns!G:H,2,0),"")</f>
        <v/>
      </c>
      <c r="E198" s="31" t="str">
        <f>IFERROR(VLOOKUP(B198,'Orodha ua uhakiki wa Miliki'!B:E,4,0),"")</f>
        <v/>
      </c>
      <c r="F198" s="4" t="str">
        <f>IFERROR(VLOOKUP(B198,'Orodha ua uhakiki wa Miliki'!B:G,6,0),"")</f>
        <v/>
      </c>
      <c r="G198" s="92"/>
      <c r="H198" s="4" t="str">
        <f t="shared" si="6"/>
        <v/>
      </c>
      <c r="I198" s="44"/>
      <c r="J198" s="4" t="str">
        <f t="shared" si="7"/>
        <v/>
      </c>
      <c r="K198" s="44"/>
      <c r="L198" s="92"/>
    </row>
    <row r="199" spans="2:12" ht="37.5" customHeight="1" x14ac:dyDescent="0.35">
      <c r="B199" s="24" t="str">
        <f>IFERROR(INDEX('Orodha ua uhakiki wa Miliki'!$B$1:$B$397, SMALL(INDEX(('Orodha ua uhakiki wa Miliki'!$I$1:$I$397="Yes")*(MATCH(ROW('Orodha ua uhakiki wa Miliki'!$I$1:$I$397), ROW('Orodha ua uhakiki wa Miliki'!$I$1:$I$397)))+('Orodha ua uhakiki wa Miliki'!$I$1:$I$397&lt;&gt;"Yes")*1048577, 0, 0), ROW(A195))),"")</f>
        <v/>
      </c>
      <c r="C199" s="94" t="str">
        <f>IFERROR(VLOOKUP(B199,'Orodha ua uhakiki wa Miliki'!B:C,2,0),"")</f>
        <v/>
      </c>
      <c r="D199" s="42" t="str">
        <f>IFERROR(VLOOKUP(VLOOKUP(B199,'Orodha ua uhakiki wa Miliki'!B:J,9,0),DropDowns!G:H,2,0),"")</f>
        <v/>
      </c>
      <c r="E199" s="31" t="str">
        <f>IFERROR(VLOOKUP(B199,'Orodha ua uhakiki wa Miliki'!B:E,4,0),"")</f>
        <v/>
      </c>
      <c r="F199" s="4" t="str">
        <f>IFERROR(VLOOKUP(B199,'Orodha ua uhakiki wa Miliki'!B:G,6,0),"")</f>
        <v/>
      </c>
      <c r="G199" s="92"/>
      <c r="H199" s="4" t="str">
        <f t="shared" si="6"/>
        <v/>
      </c>
      <c r="I199" s="44"/>
      <c r="J199" s="4" t="str">
        <f t="shared" si="7"/>
        <v/>
      </c>
      <c r="K199" s="44"/>
      <c r="L199" s="92"/>
    </row>
    <row r="200" spans="2:12" ht="37.5" customHeight="1" x14ac:dyDescent="0.35">
      <c r="B200" s="24" t="str">
        <f>IFERROR(INDEX('Orodha ua uhakiki wa Miliki'!$B$1:$B$397, SMALL(INDEX(('Orodha ua uhakiki wa Miliki'!$I$1:$I$397="Yes")*(MATCH(ROW('Orodha ua uhakiki wa Miliki'!$I$1:$I$397), ROW('Orodha ua uhakiki wa Miliki'!$I$1:$I$397)))+('Orodha ua uhakiki wa Miliki'!$I$1:$I$397&lt;&gt;"Yes")*1048577, 0, 0), ROW(A196))),"")</f>
        <v/>
      </c>
      <c r="C200" s="94" t="str">
        <f>IFERROR(VLOOKUP(B200,'Orodha ua uhakiki wa Miliki'!B:C,2,0),"")</f>
        <v/>
      </c>
      <c r="D200" s="42" t="str">
        <f>IFERROR(VLOOKUP(VLOOKUP(B200,'Orodha ua uhakiki wa Miliki'!B:J,9,0),DropDowns!G:H,2,0),"")</f>
        <v/>
      </c>
      <c r="E200" s="31" t="str">
        <f>IFERROR(VLOOKUP(B200,'Orodha ua uhakiki wa Miliki'!B:E,4,0),"")</f>
        <v/>
      </c>
      <c r="F200" s="4" t="str">
        <f>IFERROR(VLOOKUP(B200,'Orodha ua uhakiki wa Miliki'!B:G,6,0),"")</f>
        <v/>
      </c>
      <c r="G200" s="92"/>
      <c r="H200" s="4" t="str">
        <f t="shared" si="6"/>
        <v/>
      </c>
      <c r="I200" s="44"/>
      <c r="J200" s="4" t="str">
        <f t="shared" si="7"/>
        <v/>
      </c>
      <c r="K200" s="44"/>
      <c r="L200" s="92"/>
    </row>
  </sheetData>
  <sheetProtection sheet="1" objects="1" scenarios="1" formatRows="0"/>
  <autoFilter ref="C4:G4"/>
  <mergeCells count="2">
    <mergeCell ref="H4:K4"/>
    <mergeCell ref="B2:L2"/>
  </mergeCells>
  <conditionalFormatting sqref="F5:F200">
    <cfRule type="containsText" dxfId="85" priority="11" operator="containsText" text="(select level)">
      <formula>NOT(ISERROR(SEARCH("(select level)",F5)))</formula>
    </cfRule>
    <cfRule type="containsText" dxfId="84" priority="14" operator="containsText" text="3">
      <formula>NOT(ISERROR(SEARCH("3",F5)))</formula>
    </cfRule>
    <cfRule type="containsText" dxfId="83" priority="15" operator="containsText" text="2">
      <formula>NOT(ISERROR(SEARCH("2",F5)))</formula>
    </cfRule>
    <cfRule type="containsText" dxfId="82" priority="16" operator="containsText" text="1">
      <formula>NOT(ISERROR(SEARCH("1",F5)))</formula>
    </cfRule>
  </conditionalFormatting>
  <conditionalFormatting sqref="E5:E99">
    <cfRule type="containsText" dxfId="81" priority="10" operator="containsText" text="&lt; 25%">
      <formula>NOT(ISERROR(SEARCH("&lt; 25%",E5)))</formula>
    </cfRule>
  </conditionalFormatting>
  <conditionalFormatting sqref="E5:E200">
    <cfRule type="endsWith" dxfId="80" priority="9" operator="endsWith" text="0">
      <formula>RIGHT(E5,LEN("0"))="0"</formula>
    </cfRule>
  </conditionalFormatting>
  <conditionalFormatting sqref="G5:L200">
    <cfRule type="expression" dxfId="79" priority="7">
      <formula>$B5&lt;&gt;""</formula>
    </cfRule>
  </conditionalFormatting>
  <conditionalFormatting sqref="B5:F200">
    <cfRule type="notContainsBlanks" dxfId="78" priority="6">
      <formula>LEN(TRIM(B5))&gt;0</formula>
    </cfRule>
  </conditionalFormatting>
  <conditionalFormatting sqref="E1:E1048576">
    <cfRule type="containsText" dxfId="77" priority="1" operator="containsText" text="&gt; 75%">
      <formula>NOT(ISERROR(SEARCH("&gt; 75%",E1)))</formula>
    </cfRule>
    <cfRule type="containsText" dxfId="76" priority="2" operator="containsText" text="51 - 75%">
      <formula>NOT(ISERROR(SEARCH("51 - 75%",E1)))</formula>
    </cfRule>
    <cfRule type="containsText" dxfId="75" priority="5" operator="containsText" text="26 - 50%">
      <formula>NOT(ISERROR(SEARCH("26 - 50%",E1)))</formula>
    </cfRule>
  </conditionalFormatting>
  <conditionalFormatting sqref="H1:H1048576">
    <cfRule type="notContainsBlanks" dxfId="74" priority="4">
      <formula>LEN(TRIM(H1))&gt;0</formula>
    </cfRule>
  </conditionalFormatting>
  <conditionalFormatting sqref="J1:J1048576">
    <cfRule type="notContainsBlanks" dxfId="73" priority="3">
      <formula>LEN(TRIM(J1))&gt;0</formula>
    </cfRule>
  </conditionalFormatting>
  <pageMargins left="0.25" right="0.25" top="0.75" bottom="0.75" header="0.3" footer="0.3"/>
  <pageSetup scale="39"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84"/>
  <sheetViews>
    <sheetView zoomScaleNormal="100" zoomScalePageLayoutView="160" workbookViewId="0">
      <selection activeCell="AB10" sqref="AB10"/>
    </sheetView>
  </sheetViews>
  <sheetFormatPr defaultColWidth="8.81640625" defaultRowHeight="14.5" x14ac:dyDescent="0.35"/>
  <cols>
    <col min="1" max="1" width="2.453125" customWidth="1"/>
  </cols>
  <sheetData>
    <row r="1" spans="1:26" ht="15.75" thickBot="1" x14ac:dyDescent="0.3">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6.5" thickBot="1" x14ac:dyDescent="0.3">
      <c r="B2" s="151" t="s">
        <v>293</v>
      </c>
      <c r="C2" s="152"/>
      <c r="D2" s="152"/>
      <c r="E2" s="152"/>
      <c r="F2" s="152"/>
      <c r="G2" s="152"/>
      <c r="H2" s="152"/>
      <c r="I2" s="152"/>
      <c r="J2" s="152"/>
      <c r="K2" s="152"/>
      <c r="L2" s="152"/>
      <c r="M2" s="152"/>
      <c r="N2" s="152"/>
      <c r="O2" s="152"/>
      <c r="P2" s="152"/>
      <c r="Q2" s="153"/>
      <c r="R2" s="15"/>
      <c r="S2" s="15"/>
      <c r="T2" s="15"/>
      <c r="U2" s="15"/>
      <c r="V2" s="15"/>
      <c r="W2" s="15"/>
      <c r="X2" s="15"/>
      <c r="Y2" s="15"/>
      <c r="Z2" s="15"/>
    </row>
    <row r="3" spans="1:26" ht="6"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6.5" customHeight="1" x14ac:dyDescent="0.25">
      <c r="A4" s="15"/>
      <c r="B4" s="15"/>
      <c r="C4" s="15"/>
      <c r="D4" s="15"/>
      <c r="E4" s="15"/>
      <c r="F4" s="15"/>
      <c r="G4" s="15"/>
      <c r="H4" s="15"/>
      <c r="I4" s="15"/>
      <c r="J4" s="15"/>
      <c r="K4" s="15"/>
      <c r="L4" s="15"/>
      <c r="M4" s="15"/>
      <c r="N4" s="62"/>
      <c r="O4" s="15"/>
      <c r="P4" s="15"/>
      <c r="Q4" s="15"/>
      <c r="R4" s="15"/>
      <c r="S4" s="15"/>
      <c r="T4" s="15"/>
      <c r="U4" s="15"/>
      <c r="V4" s="15"/>
      <c r="W4" s="15"/>
      <c r="X4" s="15"/>
      <c r="Y4" s="15"/>
      <c r="Z4" s="15"/>
    </row>
    <row r="5" spans="1:26" ht="15" x14ac:dyDescent="0.2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5" x14ac:dyDescent="0.2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5" x14ac:dyDescent="0.2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5"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5" x14ac:dyDescent="0.2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5"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5"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5"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5"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5"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5"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5"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5"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5"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5"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3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3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3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3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3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3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3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3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3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3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 thickBot="1" x14ac:dyDescent="0.4">
      <c r="A39" s="15"/>
      <c r="B39" s="163"/>
      <c r="C39" s="164"/>
      <c r="D39" s="164"/>
      <c r="E39" s="164"/>
      <c r="F39" s="164"/>
      <c r="G39" s="164"/>
      <c r="H39" s="164"/>
      <c r="I39" s="164"/>
      <c r="J39" s="164"/>
      <c r="K39" s="164"/>
      <c r="L39" s="164"/>
      <c r="M39" s="164"/>
      <c r="N39" s="164"/>
      <c r="O39" s="164"/>
      <c r="P39" s="164"/>
      <c r="Q39" s="164"/>
      <c r="R39" s="15"/>
      <c r="S39" s="15"/>
      <c r="T39" s="15"/>
      <c r="U39" s="15"/>
      <c r="V39" s="15"/>
      <c r="W39" s="15"/>
      <c r="X39" s="15"/>
      <c r="Y39" s="15"/>
      <c r="Z39" s="15"/>
    </row>
    <row r="40" spans="1:26" ht="16" thickBot="1" x14ac:dyDescent="0.4">
      <c r="A40" s="15"/>
      <c r="B40" s="165" t="s">
        <v>165</v>
      </c>
      <c r="C40" s="166"/>
      <c r="D40" s="166"/>
      <c r="E40" s="166"/>
      <c r="F40" s="166"/>
      <c r="G40" s="166"/>
      <c r="H40" s="166"/>
      <c r="I40" s="166"/>
      <c r="J40" s="166"/>
      <c r="K40" s="166"/>
      <c r="L40" s="166"/>
      <c r="M40" s="166"/>
      <c r="N40" s="166"/>
      <c r="O40" s="166"/>
      <c r="P40" s="166"/>
      <c r="Q40" s="167"/>
      <c r="R40" s="15"/>
      <c r="S40" s="15"/>
      <c r="T40" s="15"/>
      <c r="U40" s="15"/>
      <c r="V40" s="15"/>
      <c r="W40" s="15"/>
      <c r="X40" s="15"/>
      <c r="Y40" s="15"/>
      <c r="Z40" s="15"/>
    </row>
    <row r="41" spans="1:26" ht="6.75" customHeight="1" x14ac:dyDescent="0.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3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3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3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x14ac:dyDescent="0.3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x14ac:dyDescent="0.3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3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x14ac:dyDescent="0.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x14ac:dyDescent="0.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x14ac:dyDescent="0.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x14ac:dyDescent="0.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x14ac:dyDescent="0.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x14ac:dyDescent="0.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x14ac:dyDescent="0.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x14ac:dyDescent="0.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x14ac:dyDescent="0.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x14ac:dyDescent="0.35">
      <c r="A65" s="15"/>
      <c r="R65" s="15"/>
      <c r="S65" s="15"/>
      <c r="T65" s="15"/>
      <c r="U65" s="15"/>
      <c r="V65" s="15"/>
      <c r="W65" s="15"/>
      <c r="X65" s="15"/>
      <c r="Y65" s="15"/>
      <c r="Z65" s="15"/>
    </row>
    <row r="66" spans="1:26" ht="6" customHeight="1" x14ac:dyDescent="0.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x14ac:dyDescent="0.35">
      <c r="A67" s="15"/>
      <c r="B67" s="15"/>
      <c r="C67" s="15"/>
      <c r="D67" s="15"/>
      <c r="E67" s="15"/>
      <c r="F67" s="15"/>
      <c r="G67" s="15"/>
      <c r="H67" s="15"/>
      <c r="I67" s="15"/>
      <c r="J67" s="15"/>
      <c r="K67" s="15"/>
      <c r="L67" s="15"/>
      <c r="M67" s="15"/>
      <c r="N67" s="15"/>
      <c r="O67" s="15"/>
      <c r="P67" s="15"/>
      <c r="Q67" s="15"/>
      <c r="R67" s="63"/>
      <c r="S67" s="15"/>
      <c r="T67" s="15"/>
      <c r="U67" s="15"/>
      <c r="V67" s="15"/>
      <c r="W67" s="15"/>
      <c r="X67" s="15"/>
      <c r="Y67" s="15"/>
      <c r="Z67" s="15"/>
    </row>
    <row r="68" spans="1:26"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x14ac:dyDescent="0.35">
      <c r="A70" s="15"/>
      <c r="B70" s="15"/>
      <c r="C70" s="15"/>
      <c r="D70" s="15"/>
      <c r="E70" s="15"/>
      <c r="F70" s="15"/>
      <c r="G70" s="15"/>
      <c r="H70" s="15"/>
      <c r="I70" s="15"/>
      <c r="J70" s="15"/>
      <c r="K70" s="15"/>
      <c r="L70" s="15"/>
      <c r="M70" s="15"/>
      <c r="N70" s="15"/>
      <c r="O70" s="15"/>
      <c r="P70" s="15"/>
      <c r="Q70" s="15"/>
      <c r="R70" s="64"/>
      <c r="S70" s="15"/>
      <c r="T70" s="15"/>
      <c r="U70" s="15"/>
      <c r="V70" s="15"/>
      <c r="W70" s="15"/>
      <c r="X70" s="15"/>
      <c r="Y70" s="15"/>
      <c r="Z70" s="15"/>
    </row>
    <row r="71" spans="1:26" x14ac:dyDescent="0.35">
      <c r="A71" s="15"/>
      <c r="B71" s="15"/>
      <c r="C71" s="15"/>
      <c r="D71" s="15"/>
      <c r="E71" s="15"/>
      <c r="F71" s="15"/>
      <c r="G71" s="15"/>
      <c r="H71" s="15"/>
      <c r="I71" s="15"/>
      <c r="J71" s="15"/>
      <c r="K71" s="15"/>
      <c r="L71" s="15"/>
      <c r="M71" s="15"/>
      <c r="N71" s="15"/>
      <c r="O71" s="15"/>
      <c r="P71" s="15"/>
      <c r="Q71" s="15"/>
      <c r="R71" s="62"/>
      <c r="S71" s="15"/>
      <c r="T71" s="15"/>
      <c r="U71" s="15"/>
      <c r="V71" s="15"/>
      <c r="W71" s="15"/>
      <c r="X71" s="15"/>
      <c r="Y71" s="15"/>
      <c r="Z71" s="15"/>
    </row>
    <row r="72" spans="1:26"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sheetData>
  <sheetProtection sheet="1" objects="1" scenarios="1"/>
  <mergeCells count="3">
    <mergeCell ref="B2:Q2"/>
    <mergeCell ref="B39:Q39"/>
    <mergeCell ref="B40:Q40"/>
  </mergeCells>
  <pageMargins left="0.7" right="0.7" top="0.75" bottom="0.75" header="0.3" footer="0.3"/>
  <pageSetup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326"/>
  <sheetViews>
    <sheetView zoomScaleNormal="100" zoomScalePageLayoutView="90" workbookViewId="0">
      <pane ySplit="3" topLeftCell="A133" activePane="bottomLeft" state="frozen"/>
      <selection pane="bottomLeft" activeCell="L8" sqref="L8"/>
    </sheetView>
  </sheetViews>
  <sheetFormatPr defaultColWidth="8.81640625" defaultRowHeight="14.5" x14ac:dyDescent="0.35"/>
  <cols>
    <col min="1" max="1" width="3.453125" customWidth="1"/>
    <col min="2" max="2" width="3.453125" hidden="1" customWidth="1"/>
    <col min="3" max="3" width="75.453125" style="60" customWidth="1"/>
    <col min="4" max="4" width="10.7265625" hidden="1" customWidth="1"/>
    <col min="5" max="5" width="15.7265625" style="30" customWidth="1"/>
    <col min="6" max="6" width="51.453125" style="129" customWidth="1"/>
    <col min="7" max="7" width="15.54296875" style="8" customWidth="1"/>
    <col min="8" max="8" width="4.81640625" hidden="1" customWidth="1"/>
    <col min="9" max="9" width="12" hidden="1" customWidth="1"/>
    <col min="10" max="10" width="11.453125" hidden="1" customWidth="1"/>
  </cols>
  <sheetData>
    <row r="1" spans="1:10" ht="9.75" customHeight="1" thickBot="1" x14ac:dyDescent="0.3">
      <c r="A1" s="5"/>
      <c r="B1" s="5"/>
      <c r="C1" s="16"/>
      <c r="D1" s="5"/>
      <c r="E1" s="31"/>
      <c r="F1" s="120"/>
      <c r="G1" s="4"/>
      <c r="H1" s="5"/>
      <c r="I1" s="5"/>
    </row>
    <row r="2" spans="1:10" s="61" customFormat="1" ht="54" customHeight="1" thickBot="1" x14ac:dyDescent="0.3">
      <c r="A2" s="6"/>
      <c r="B2" s="6">
        <v>1</v>
      </c>
      <c r="C2" s="10" t="s">
        <v>95</v>
      </c>
      <c r="D2" s="11"/>
      <c r="E2" s="33" t="s">
        <v>96</v>
      </c>
      <c r="F2" s="12" t="s">
        <v>97</v>
      </c>
      <c r="G2" s="13" t="s">
        <v>98</v>
      </c>
      <c r="H2" s="6"/>
      <c r="I2" s="6" t="s">
        <v>7</v>
      </c>
      <c r="J2" s="61" t="s">
        <v>8</v>
      </c>
    </row>
    <row r="3" spans="1:10" ht="9.75" customHeight="1" thickBot="1" x14ac:dyDescent="0.3">
      <c r="A3" s="5"/>
      <c r="B3" s="6">
        <v>2</v>
      </c>
      <c r="C3" s="16"/>
      <c r="D3" s="5"/>
      <c r="E3" s="31"/>
      <c r="F3" s="120"/>
      <c r="G3" s="4"/>
      <c r="H3" s="5"/>
      <c r="I3" s="5"/>
    </row>
    <row r="4" spans="1:10" ht="15.75" thickBot="1" x14ac:dyDescent="0.3">
      <c r="A4" s="5"/>
      <c r="B4" s="6">
        <v>3</v>
      </c>
      <c r="C4" s="50" t="s">
        <v>193</v>
      </c>
      <c r="D4" s="51" t="str">
        <f>IF(COUNT(D5:D19)=0,"",ROUND(SUM(D5:D19)/COUNT(D5:D19),0))</f>
        <v/>
      </c>
      <c r="E4" s="34"/>
      <c r="F4" s="121"/>
      <c r="G4" s="9" t="str">
        <f>IFERROR(ROUND(SUM(G5:G18)/COUNT(G5:G18),0),"")</f>
        <v/>
      </c>
      <c r="H4" s="5"/>
      <c r="I4" s="5"/>
    </row>
    <row r="5" spans="1:10" ht="15" customHeight="1" x14ac:dyDescent="0.25">
      <c r="A5" s="5"/>
      <c r="B5" s="6"/>
      <c r="C5" s="85"/>
      <c r="D5" s="84" t="str">
        <f>IF(OR(E5="",E5="(select option)"),"",VLOOKUP(E5,DropDowns!C:D,2,0))</f>
        <v/>
      </c>
      <c r="E5" s="83"/>
      <c r="F5" s="122"/>
      <c r="G5" s="86"/>
      <c r="H5" s="5"/>
      <c r="I5" s="5"/>
    </row>
    <row r="6" spans="1:10" ht="15" x14ac:dyDescent="0.25">
      <c r="A6" s="5"/>
      <c r="B6" s="6">
        <v>5</v>
      </c>
      <c r="C6" s="70" t="s">
        <v>192</v>
      </c>
      <c r="D6" s="52"/>
      <c r="E6" s="35"/>
      <c r="F6" s="123"/>
      <c r="G6" s="21"/>
      <c r="H6" s="5"/>
      <c r="I6" s="5"/>
    </row>
    <row r="7" spans="1:10" ht="38.25" customHeight="1" x14ac:dyDescent="0.25">
      <c r="A7" s="5"/>
      <c r="B7" s="6">
        <v>6</v>
      </c>
      <c r="C7" s="97" t="s">
        <v>252</v>
      </c>
      <c r="D7" s="54" t="str">
        <f>IF(OR(E7="",E7="(chagua uchaguzi)"),"",IF(VLOOKUP(E7,DropDowns!B:D,3,0)=0,"",VLOOKUP(E7,DropDowns!B:D,3,0)))</f>
        <v/>
      </c>
      <c r="E7" s="69" t="s">
        <v>77</v>
      </c>
      <c r="F7" s="124"/>
      <c r="G7" s="67" t="s">
        <v>78</v>
      </c>
      <c r="H7" s="5"/>
      <c r="I7" s="5" t="str">
        <f>IF(OR(AND(D7&lt;3,E7&lt;&gt;"N/A" ),AND(G7&gt;1,G7&lt;&gt;"(chagua kiwango)",E7&lt;&gt;"N/A")),"Yes","No")</f>
        <v>No</v>
      </c>
      <c r="J7" s="8">
        <v>1</v>
      </c>
    </row>
    <row r="8" spans="1:10" ht="38.25" customHeight="1" x14ac:dyDescent="0.35">
      <c r="A8" s="5"/>
      <c r="B8" s="6">
        <v>7</v>
      </c>
      <c r="C8" s="53" t="s">
        <v>15</v>
      </c>
      <c r="D8" s="54" t="str">
        <f>IF(OR(E8="",E8="(chagua uchaguzi)"),"",IF(VLOOKUP(E8,DropDowns!B:D,3,0)=0,"",VLOOKUP(E8,DropDowns!B:D,3,0)))</f>
        <v/>
      </c>
      <c r="E8" s="69" t="s">
        <v>77</v>
      </c>
      <c r="F8" s="125"/>
      <c r="G8" s="67" t="s">
        <v>78</v>
      </c>
      <c r="H8" s="5"/>
      <c r="I8" s="5" t="str">
        <f t="shared" ref="I8:I17" si="0">IF(OR(AND(D8&lt;3,E8&lt;&gt;"N/A" ),AND(G8&gt;1,G8&lt;&gt;"(chagua kiwango)",E8&lt;&gt;"N/A")),"Yes","No")</f>
        <v>No</v>
      </c>
      <c r="J8" s="8">
        <v>1</v>
      </c>
    </row>
    <row r="9" spans="1:10" ht="38.25" customHeight="1" x14ac:dyDescent="0.25">
      <c r="A9" s="5"/>
      <c r="B9" s="6">
        <v>8</v>
      </c>
      <c r="C9" s="53" t="s">
        <v>249</v>
      </c>
      <c r="D9" s="54" t="str">
        <f>IF(OR(E9="",E9="(chagua uchaguzi)"),"",IF(VLOOKUP(E9,DropDowns!B:D,3,0)=0,"",VLOOKUP(E9,DropDowns!B:D,3,0)))</f>
        <v/>
      </c>
      <c r="E9" s="69" t="s">
        <v>77</v>
      </c>
      <c r="F9" s="125"/>
      <c r="G9" s="67" t="s">
        <v>78</v>
      </c>
      <c r="H9" s="5"/>
      <c r="I9" s="5" t="str">
        <f t="shared" si="0"/>
        <v>No</v>
      </c>
      <c r="J9" s="8">
        <v>1</v>
      </c>
    </row>
    <row r="10" spans="1:10" ht="38.25" customHeight="1" x14ac:dyDescent="0.25">
      <c r="A10" s="5"/>
      <c r="B10" s="6">
        <v>9</v>
      </c>
      <c r="C10" s="53" t="s">
        <v>194</v>
      </c>
      <c r="D10" s="54" t="str">
        <f>IF(OR(E10="",E10="(chagua uchaguzi)"),"",IF(VLOOKUP(E10,DropDowns!B:D,3,0)=0,"",VLOOKUP(E10,DropDowns!B:D,3,0)))</f>
        <v/>
      </c>
      <c r="E10" s="69" t="s">
        <v>77</v>
      </c>
      <c r="F10" s="125"/>
      <c r="G10" s="67" t="s">
        <v>78</v>
      </c>
      <c r="H10" s="5"/>
      <c r="I10" s="5" t="str">
        <f t="shared" si="0"/>
        <v>No</v>
      </c>
      <c r="J10" s="8">
        <v>1</v>
      </c>
    </row>
    <row r="11" spans="1:10" ht="38.25" customHeight="1" x14ac:dyDescent="0.25">
      <c r="A11" s="5"/>
      <c r="B11" s="6">
        <v>10</v>
      </c>
      <c r="C11" s="55" t="s">
        <v>195</v>
      </c>
      <c r="D11" s="54" t="str">
        <f>IF(OR(E11="",E11="(chagua uchaguzi)"),"",IF(VLOOKUP(E11,DropDowns!B:D,3,0)=0,"",VLOOKUP(E11,DropDowns!B:D,3,0)))</f>
        <v/>
      </c>
      <c r="E11" s="69" t="s">
        <v>77</v>
      </c>
      <c r="F11" s="125"/>
      <c r="G11" s="67" t="s">
        <v>78</v>
      </c>
      <c r="H11" s="5"/>
      <c r="I11" s="5" t="str">
        <f t="shared" si="0"/>
        <v>No</v>
      </c>
      <c r="J11" s="8">
        <v>1</v>
      </c>
    </row>
    <row r="12" spans="1:10" ht="38.25" customHeight="1" x14ac:dyDescent="0.25">
      <c r="A12" s="5"/>
      <c r="B12" s="6">
        <v>11</v>
      </c>
      <c r="C12" s="99" t="s">
        <v>196</v>
      </c>
      <c r="D12" s="54" t="str">
        <f>IF(OR(E12="",E12="(chagua uchaguzi)"),"",IF(VLOOKUP(E12,DropDowns!B:D,3,0)=0,"",VLOOKUP(E12,DropDowns!B:D,3,0)))</f>
        <v/>
      </c>
      <c r="E12" s="69" t="s">
        <v>77</v>
      </c>
      <c r="F12" s="126"/>
      <c r="G12" s="67" t="s">
        <v>78</v>
      </c>
      <c r="H12" s="5"/>
      <c r="I12" s="5" t="str">
        <f t="shared" si="0"/>
        <v>No</v>
      </c>
      <c r="J12" s="8">
        <v>1</v>
      </c>
    </row>
    <row r="13" spans="1:10" ht="15" x14ac:dyDescent="0.25">
      <c r="A13" s="5"/>
      <c r="B13" s="6">
        <v>12</v>
      </c>
      <c r="C13" s="56"/>
      <c r="D13" s="57" t="str">
        <f>IF(OR(E13="",E13="(select option)"),"",VLOOKUP(E13,DropDowns!C:D,2,0))</f>
        <v/>
      </c>
      <c r="E13" s="36"/>
      <c r="F13" s="127"/>
      <c r="G13" s="22"/>
      <c r="H13" s="5"/>
      <c r="I13" s="5" t="str">
        <f t="shared" si="0"/>
        <v>No</v>
      </c>
      <c r="J13" s="8">
        <v>1</v>
      </c>
    </row>
    <row r="14" spans="1:10" ht="15" x14ac:dyDescent="0.25">
      <c r="A14" s="5"/>
      <c r="B14" s="6">
        <v>13</v>
      </c>
      <c r="C14" s="98"/>
      <c r="D14" s="20" t="str">
        <f>IF(OR(E14="",E14="(select option)"),"",VLOOKUP(E14,DropDowns!C:D,2,0))</f>
        <v/>
      </c>
      <c r="E14" s="35"/>
      <c r="F14" s="123"/>
      <c r="G14" s="21"/>
      <c r="H14" s="5"/>
      <c r="I14" s="5" t="str">
        <f t="shared" si="0"/>
        <v>No</v>
      </c>
      <c r="J14" s="8">
        <v>1</v>
      </c>
    </row>
    <row r="15" spans="1:10" ht="15" x14ac:dyDescent="0.25">
      <c r="A15" s="5"/>
      <c r="B15" s="6">
        <v>14</v>
      </c>
      <c r="C15" s="70" t="s">
        <v>197</v>
      </c>
      <c r="D15" s="52" t="str">
        <f>IF(OR(E15="",E15="(select option)"),"",VLOOKUP(E15,DropDowns!C:D,2,0))</f>
        <v/>
      </c>
      <c r="E15" s="35"/>
      <c r="F15" s="123"/>
      <c r="G15" s="21"/>
      <c r="H15" s="5"/>
      <c r="I15" s="5" t="str">
        <f t="shared" si="0"/>
        <v>No</v>
      </c>
      <c r="J15" s="8">
        <v>1</v>
      </c>
    </row>
    <row r="16" spans="1:10" ht="36" customHeight="1" x14ac:dyDescent="0.25">
      <c r="A16" s="5"/>
      <c r="B16" s="6">
        <v>15</v>
      </c>
      <c r="C16" s="97" t="s">
        <v>99</v>
      </c>
      <c r="D16" s="54" t="str">
        <f>IF(OR(E16="",E16="(select option)"),"",IF(VLOOKUP(E16,DropDowns!B:D,3,0)=0,"",VLOOKUP(E16,DropDowns!B:D,3,0)))</f>
        <v/>
      </c>
      <c r="E16" s="69" t="s">
        <v>77</v>
      </c>
      <c r="F16" s="124"/>
      <c r="G16" s="67" t="s">
        <v>78</v>
      </c>
      <c r="H16" s="5"/>
      <c r="I16" s="5" t="str">
        <f t="shared" si="0"/>
        <v>No</v>
      </c>
      <c r="J16" s="8">
        <v>1</v>
      </c>
    </row>
    <row r="17" spans="1:10" ht="61.5" customHeight="1" x14ac:dyDescent="0.25">
      <c r="A17" s="5"/>
      <c r="B17" s="6">
        <v>16</v>
      </c>
      <c r="C17" s="71" t="s">
        <v>198</v>
      </c>
      <c r="D17" s="54" t="str">
        <f>IF(OR(E17="",E17="(select option)"),"",IF(VLOOKUP(E17,DropDowns!B:D,3,0)=0,"",VLOOKUP(E17,DropDowns!B:D,3,0)))</f>
        <v/>
      </c>
      <c r="E17" s="69" t="s">
        <v>77</v>
      </c>
      <c r="F17" s="126"/>
      <c r="G17" s="67" t="s">
        <v>78</v>
      </c>
      <c r="H17" s="5"/>
      <c r="I17" s="5" t="str">
        <f t="shared" si="0"/>
        <v>No</v>
      </c>
      <c r="J17" s="8">
        <v>1</v>
      </c>
    </row>
    <row r="18" spans="1:10" ht="15" x14ac:dyDescent="0.25">
      <c r="A18" s="5"/>
      <c r="B18" s="6">
        <v>17</v>
      </c>
      <c r="C18" s="56"/>
      <c r="D18" s="57" t="str">
        <f>IF(OR(E18="",E18="(select option)"),"",VLOOKUP(E18,DropDowns!C:D,2,0))</f>
        <v/>
      </c>
      <c r="E18" s="36"/>
      <c r="F18" s="127"/>
      <c r="G18" s="22"/>
      <c r="H18" s="5"/>
      <c r="I18" s="5"/>
    </row>
    <row r="19" spans="1:10" ht="30.75" customHeight="1" thickBot="1" x14ac:dyDescent="0.3">
      <c r="A19" s="5"/>
      <c r="B19" s="6">
        <v>18</v>
      </c>
      <c r="C19" s="16"/>
      <c r="D19" s="5" t="str">
        <f>IF(OR(E19="",E19="(select option)"),"",VLOOKUP(E19,DropDowns!C:D,2,0))</f>
        <v/>
      </c>
      <c r="E19" s="31"/>
      <c r="F19" s="120"/>
      <c r="G19" s="4"/>
      <c r="H19" s="5"/>
      <c r="I19" s="5"/>
    </row>
    <row r="20" spans="1:10" ht="15.75" thickBot="1" x14ac:dyDescent="0.3">
      <c r="A20" s="5"/>
      <c r="B20" s="6">
        <v>19</v>
      </c>
      <c r="C20" s="50" t="s">
        <v>100</v>
      </c>
      <c r="D20" s="51" t="str">
        <f>IF(COUNT(D21:D43)=0,"",ROUND(SUM(D21:D43)/COUNT(D21:D43),0))</f>
        <v/>
      </c>
      <c r="E20" s="34"/>
      <c r="F20" s="121"/>
      <c r="G20" s="9" t="str">
        <f>IFERROR(ROUND(SUM(G21:G43)/COUNT(G21:G43),0),"")</f>
        <v/>
      </c>
      <c r="H20" s="5"/>
      <c r="I20" s="5"/>
    </row>
    <row r="21" spans="1:10" ht="15" customHeight="1" x14ac:dyDescent="0.25">
      <c r="A21" s="5"/>
      <c r="B21" s="6">
        <v>20</v>
      </c>
      <c r="C21" s="130"/>
      <c r="D21" s="131" t="str">
        <f>IF(OR(E21="",E21="(select option)"),"",VLOOKUP(E21,DropDowns!C:D,2,0))</f>
        <v/>
      </c>
      <c r="E21" s="132"/>
      <c r="F21" s="133"/>
      <c r="G21" s="134"/>
      <c r="H21" s="5"/>
      <c r="I21" s="5"/>
    </row>
    <row r="22" spans="1:10" ht="15" x14ac:dyDescent="0.25">
      <c r="A22" s="5"/>
      <c r="B22" s="6">
        <v>21</v>
      </c>
      <c r="C22" s="70" t="s">
        <v>199</v>
      </c>
      <c r="D22" s="52" t="str">
        <f>IF(OR(E22="",E22="(select option)"),"",VLOOKUP(E22,DropDowns!C:D,2,0))</f>
        <v/>
      </c>
      <c r="E22" s="35"/>
      <c r="F22" s="123"/>
      <c r="G22" s="21"/>
      <c r="H22" s="5"/>
      <c r="I22" s="5"/>
    </row>
    <row r="23" spans="1:10" ht="39.75" customHeight="1" x14ac:dyDescent="0.25">
      <c r="A23" s="5"/>
      <c r="B23" s="6">
        <v>22</v>
      </c>
      <c r="C23" s="97" t="s">
        <v>200</v>
      </c>
      <c r="D23" s="54" t="str">
        <f>IF(OR(E23="",E23="(select option)"),"",IF(VLOOKUP(E23,DropDowns!B:D,3,0)=0,"",VLOOKUP(E23,DropDowns!B:D,3,0)))</f>
        <v/>
      </c>
      <c r="E23" s="69" t="s">
        <v>77</v>
      </c>
      <c r="F23" s="124"/>
      <c r="G23" s="67" t="s">
        <v>78</v>
      </c>
      <c r="H23" s="5"/>
      <c r="I23" s="5" t="str">
        <f>IF(OR(AND(D23&lt;3,E23&lt;&gt;"N/A" ),AND(G23&gt;1,G23&lt;&gt;"(chagua kiwango)",E23&lt;&gt;"N/A")),"Yes","No")</f>
        <v>No</v>
      </c>
      <c r="J23" s="8">
        <v>2</v>
      </c>
    </row>
    <row r="24" spans="1:10" ht="39.75" customHeight="1" x14ac:dyDescent="0.25">
      <c r="A24" s="5"/>
      <c r="B24" s="6">
        <v>23</v>
      </c>
      <c r="C24" s="53" t="s">
        <v>201</v>
      </c>
      <c r="D24" s="54" t="str">
        <f>IF(OR(E24="",E24="(select option)"),"",IF(VLOOKUP(E24,DropDowns!B:D,3,0)=0,"",VLOOKUP(E24,DropDowns!B:D,3,0)))</f>
        <v/>
      </c>
      <c r="E24" s="69" t="s">
        <v>77</v>
      </c>
      <c r="F24" s="125"/>
      <c r="G24" s="67" t="s">
        <v>78</v>
      </c>
      <c r="H24" s="5"/>
      <c r="I24" s="5" t="str">
        <f t="shared" ref="I24:I48" si="1">IF(OR(AND(D24&lt;3,E24&lt;&gt;"N/A" ),AND(G24&gt;1,G24&lt;&gt;"(chagua kiwango)",E24&lt;&gt;"N/A")),"Yes","No")</f>
        <v>No</v>
      </c>
      <c r="J24" s="8">
        <v>2</v>
      </c>
    </row>
    <row r="25" spans="1:10" ht="39.75" customHeight="1" x14ac:dyDescent="0.25">
      <c r="A25" s="5"/>
      <c r="B25" s="6">
        <v>24</v>
      </c>
      <c r="C25" s="53" t="s">
        <v>202</v>
      </c>
      <c r="D25" s="54" t="str">
        <f>IF(OR(E25="",E25="(select option)"),"",IF(VLOOKUP(E25,DropDowns!B:D,3,0)=0,"",VLOOKUP(E25,DropDowns!B:D,3,0)))</f>
        <v/>
      </c>
      <c r="E25" s="69" t="s">
        <v>77</v>
      </c>
      <c r="F25" s="125"/>
      <c r="G25" s="67" t="s">
        <v>78</v>
      </c>
      <c r="H25" s="5"/>
      <c r="I25" s="5" t="str">
        <f t="shared" si="1"/>
        <v>No</v>
      </c>
      <c r="J25" s="8">
        <v>2</v>
      </c>
    </row>
    <row r="26" spans="1:10" ht="39.75" customHeight="1" x14ac:dyDescent="0.25">
      <c r="A26" s="5"/>
      <c r="B26" s="6">
        <v>25</v>
      </c>
      <c r="C26" s="53" t="s">
        <v>203</v>
      </c>
      <c r="D26" s="54" t="str">
        <f>IF(OR(E26="",E26="(select option)"),"",IF(VLOOKUP(E26,DropDowns!B:D,3,0)=0,"",VLOOKUP(E26,DropDowns!B:D,3,0)))</f>
        <v/>
      </c>
      <c r="E26" s="69" t="s">
        <v>77</v>
      </c>
      <c r="F26" s="125"/>
      <c r="G26" s="67" t="s">
        <v>78</v>
      </c>
      <c r="H26" s="5"/>
      <c r="I26" s="5" t="str">
        <f t="shared" si="1"/>
        <v>No</v>
      </c>
      <c r="J26" s="8">
        <v>2</v>
      </c>
    </row>
    <row r="27" spans="1:10" ht="39.75" customHeight="1" x14ac:dyDescent="0.25">
      <c r="A27" s="5"/>
      <c r="B27" s="6">
        <v>26</v>
      </c>
      <c r="C27" s="53" t="s">
        <v>101</v>
      </c>
      <c r="D27" s="54" t="str">
        <f>IF(OR(E27="",E27="(select option)"),"",IF(VLOOKUP(E27,DropDowns!B:D,3,0)=0,"",VLOOKUP(E27,DropDowns!B:D,3,0)))</f>
        <v/>
      </c>
      <c r="E27" s="69" t="s">
        <v>77</v>
      </c>
      <c r="F27" s="125"/>
      <c r="G27" s="67" t="s">
        <v>78</v>
      </c>
      <c r="H27" s="5"/>
      <c r="I27" s="5" t="str">
        <f t="shared" si="1"/>
        <v>No</v>
      </c>
      <c r="J27" s="8">
        <v>2</v>
      </c>
    </row>
    <row r="28" spans="1:10" ht="39.75" customHeight="1" x14ac:dyDescent="0.25">
      <c r="A28" s="5"/>
      <c r="B28" s="6">
        <v>27</v>
      </c>
      <c r="C28" s="53" t="s">
        <v>253</v>
      </c>
      <c r="D28" s="54" t="str">
        <f>IF(OR(E28="",E28="(select option)"),"",IF(VLOOKUP(E28,DropDowns!B:D,3,0)=0,"",VLOOKUP(E28,DropDowns!B:D,3,0)))</f>
        <v/>
      </c>
      <c r="E28" s="69" t="s">
        <v>77</v>
      </c>
      <c r="F28" s="125"/>
      <c r="G28" s="67" t="s">
        <v>78</v>
      </c>
      <c r="H28" s="5"/>
      <c r="I28" s="5" t="str">
        <f t="shared" si="1"/>
        <v>No</v>
      </c>
      <c r="J28" s="8">
        <v>2</v>
      </c>
    </row>
    <row r="29" spans="1:10" ht="39.75" customHeight="1" x14ac:dyDescent="0.25">
      <c r="A29" s="5"/>
      <c r="B29" s="6">
        <v>28</v>
      </c>
      <c r="C29" s="53" t="s">
        <v>204</v>
      </c>
      <c r="D29" s="54" t="str">
        <f>IF(OR(E29="",E29="(select option)"),"",IF(VLOOKUP(E29,DropDowns!B:D,3,0)=0,"",VLOOKUP(E29,DropDowns!B:D,3,0)))</f>
        <v/>
      </c>
      <c r="E29" s="69" t="s">
        <v>77</v>
      </c>
      <c r="F29" s="125"/>
      <c r="G29" s="67" t="s">
        <v>78</v>
      </c>
      <c r="H29" s="5"/>
      <c r="I29" s="5" t="str">
        <f t="shared" si="1"/>
        <v>No</v>
      </c>
      <c r="J29" s="8">
        <v>2</v>
      </c>
    </row>
    <row r="30" spans="1:10" ht="39.75" customHeight="1" x14ac:dyDescent="0.25">
      <c r="A30" s="5"/>
      <c r="B30" s="6">
        <v>29</v>
      </c>
      <c r="C30" s="53" t="s">
        <v>205</v>
      </c>
      <c r="D30" s="54" t="str">
        <f>IF(OR(E30="",E30="(select option)"),"",IF(VLOOKUP(E30,DropDowns!B:D,3,0)=0,"",VLOOKUP(E30,DropDowns!B:D,3,0)))</f>
        <v/>
      </c>
      <c r="E30" s="69" t="s">
        <v>77</v>
      </c>
      <c r="F30" s="125"/>
      <c r="G30" s="67" t="s">
        <v>78</v>
      </c>
      <c r="H30" s="5"/>
      <c r="I30" s="5" t="str">
        <f t="shared" si="1"/>
        <v>No</v>
      </c>
      <c r="J30" s="8">
        <v>2</v>
      </c>
    </row>
    <row r="31" spans="1:10" ht="39.75" customHeight="1" x14ac:dyDescent="0.25">
      <c r="A31" s="5"/>
      <c r="B31" s="6">
        <v>30</v>
      </c>
      <c r="C31" s="53" t="s">
        <v>102</v>
      </c>
      <c r="D31" s="54" t="str">
        <f>IF(OR(E31="",E31="(select option)"),"",IF(VLOOKUP(E31,DropDowns!B:D,3,0)=0,"",VLOOKUP(E31,DropDowns!B:D,3,0)))</f>
        <v/>
      </c>
      <c r="E31" s="69" t="s">
        <v>77</v>
      </c>
      <c r="F31" s="125"/>
      <c r="G31" s="67" t="s">
        <v>78</v>
      </c>
      <c r="H31" s="5"/>
      <c r="I31" s="5" t="str">
        <f t="shared" si="1"/>
        <v>No</v>
      </c>
      <c r="J31" s="8">
        <v>2</v>
      </c>
    </row>
    <row r="32" spans="1:10" ht="39.75" customHeight="1" x14ac:dyDescent="0.25">
      <c r="A32" s="5"/>
      <c r="B32" s="6">
        <v>31</v>
      </c>
      <c r="C32" s="53" t="s">
        <v>103</v>
      </c>
      <c r="D32" s="54" t="str">
        <f>IF(OR(E32="",E32="(select option)"),"",IF(VLOOKUP(E32,DropDowns!B:D,3,0)=0,"",VLOOKUP(E32,DropDowns!B:D,3,0)))</f>
        <v/>
      </c>
      <c r="E32" s="69" t="s">
        <v>77</v>
      </c>
      <c r="F32" s="125"/>
      <c r="G32" s="67" t="s">
        <v>78</v>
      </c>
      <c r="H32" s="5"/>
      <c r="I32" s="5" t="str">
        <f t="shared" si="1"/>
        <v>No</v>
      </c>
      <c r="J32" s="8">
        <v>2</v>
      </c>
    </row>
    <row r="33" spans="1:10" ht="39.75" customHeight="1" x14ac:dyDescent="0.25">
      <c r="A33" s="5"/>
      <c r="B33" s="6">
        <v>32</v>
      </c>
      <c r="C33" s="71" t="s">
        <v>206</v>
      </c>
      <c r="D33" s="54" t="str">
        <f>IF(OR(E33="",E33="(select option)"),"",IF(VLOOKUP(E33,DropDowns!B:D,3,0)=0,"",VLOOKUP(E33,DropDowns!B:D,3,0)))</f>
        <v/>
      </c>
      <c r="E33" s="69" t="s">
        <v>77</v>
      </c>
      <c r="F33" s="126"/>
      <c r="G33" s="67" t="s">
        <v>78</v>
      </c>
      <c r="H33" s="5"/>
      <c r="I33" s="5" t="str">
        <f t="shared" si="1"/>
        <v>No</v>
      </c>
      <c r="J33" s="8">
        <v>2</v>
      </c>
    </row>
    <row r="34" spans="1:10" ht="15" x14ac:dyDescent="0.25">
      <c r="A34" s="5"/>
      <c r="B34" s="6">
        <v>33</v>
      </c>
      <c r="C34" s="56"/>
      <c r="D34" s="57" t="str">
        <f>IF(OR(E34="",E34="(select option)"),"",VLOOKUP(E34,DropDowns!C:D,2,0))</f>
        <v/>
      </c>
      <c r="E34" s="36"/>
      <c r="F34" s="127"/>
      <c r="G34" s="22"/>
      <c r="H34" s="5"/>
      <c r="I34" s="5" t="str">
        <f t="shared" si="1"/>
        <v>No</v>
      </c>
      <c r="J34" s="8">
        <v>2</v>
      </c>
    </row>
    <row r="35" spans="1:10" ht="15" x14ac:dyDescent="0.25">
      <c r="A35" s="5"/>
      <c r="B35" s="6">
        <v>34</v>
      </c>
      <c r="C35" s="100"/>
      <c r="D35" s="88" t="str">
        <f>IF(OR(E35="",E35="(select option)"),"",VLOOKUP(E35,DropDowns!C:D,2,0))</f>
        <v/>
      </c>
      <c r="E35" s="87"/>
      <c r="F35" s="128"/>
      <c r="G35" s="89"/>
      <c r="H35" s="5"/>
      <c r="I35" s="5" t="str">
        <f t="shared" si="1"/>
        <v>No</v>
      </c>
      <c r="J35" s="8">
        <v>2</v>
      </c>
    </row>
    <row r="36" spans="1:10" ht="15" x14ac:dyDescent="0.25">
      <c r="A36" s="5"/>
      <c r="B36" s="6">
        <v>35</v>
      </c>
      <c r="C36" s="70" t="s">
        <v>104</v>
      </c>
      <c r="D36" s="58" t="str">
        <f>IF(OR(E36="",E36="(select option)"),"",VLOOKUP(E36,DropDowns!C:D,2,0))</f>
        <v/>
      </c>
      <c r="E36" s="35"/>
      <c r="F36" s="123"/>
      <c r="G36" s="21"/>
      <c r="H36" s="5"/>
      <c r="I36" s="5" t="str">
        <f t="shared" si="1"/>
        <v>No</v>
      </c>
      <c r="J36" s="8">
        <v>2</v>
      </c>
    </row>
    <row r="37" spans="1:10" ht="36" customHeight="1" x14ac:dyDescent="0.25">
      <c r="A37" s="5"/>
      <c r="B37" s="6">
        <v>36</v>
      </c>
      <c r="C37" s="65" t="s">
        <v>207</v>
      </c>
      <c r="D37" s="54" t="str">
        <f>IF(OR(E37="",E37="(select option)"),"",IF(VLOOKUP(E37,DropDowns!B:D,3,0)=0,"",VLOOKUP(E37,DropDowns!B:D,3,0)))</f>
        <v/>
      </c>
      <c r="E37" s="69" t="s">
        <v>77</v>
      </c>
      <c r="F37" s="124"/>
      <c r="G37" s="67" t="s">
        <v>78</v>
      </c>
      <c r="H37" s="5"/>
      <c r="I37" s="5" t="str">
        <f t="shared" si="1"/>
        <v>No</v>
      </c>
      <c r="J37" s="8">
        <v>2</v>
      </c>
    </row>
    <row r="38" spans="1:10" ht="36" customHeight="1" x14ac:dyDescent="0.25">
      <c r="A38" s="5"/>
      <c r="B38" s="6">
        <v>37</v>
      </c>
      <c r="C38" s="55" t="s">
        <v>105</v>
      </c>
      <c r="D38" s="54" t="str">
        <f>IF(OR(E38="",E38="(select option)"),"",IF(VLOOKUP(E38,DropDowns!B:D,3,0)=0,"",VLOOKUP(E38,DropDowns!B:D,3,0)))</f>
        <v/>
      </c>
      <c r="E38" s="69" t="s">
        <v>77</v>
      </c>
      <c r="F38" s="125"/>
      <c r="G38" s="67" t="s">
        <v>78</v>
      </c>
      <c r="H38" s="5"/>
      <c r="I38" s="5" t="str">
        <f t="shared" si="1"/>
        <v>No</v>
      </c>
      <c r="J38" s="8">
        <v>2</v>
      </c>
    </row>
    <row r="39" spans="1:10" ht="36" customHeight="1" x14ac:dyDescent="0.25">
      <c r="A39" s="5"/>
      <c r="B39" s="6">
        <v>38</v>
      </c>
      <c r="C39" s="55" t="s">
        <v>208</v>
      </c>
      <c r="D39" s="54" t="str">
        <f>IF(OR(E39="",E39="(select option)"),"",IF(VLOOKUP(E39,DropDowns!B:D,3,0)=0,"",VLOOKUP(E39,DropDowns!B:D,3,0)))</f>
        <v/>
      </c>
      <c r="E39" s="69" t="s">
        <v>77</v>
      </c>
      <c r="F39" s="125"/>
      <c r="G39" s="67" t="s">
        <v>78</v>
      </c>
      <c r="H39" s="5"/>
      <c r="I39" s="5" t="str">
        <f t="shared" si="1"/>
        <v>No</v>
      </c>
      <c r="J39" s="8">
        <v>2</v>
      </c>
    </row>
    <row r="40" spans="1:10" ht="36" customHeight="1" x14ac:dyDescent="0.25">
      <c r="A40" s="5"/>
      <c r="B40" s="6">
        <v>39</v>
      </c>
      <c r="C40" s="55" t="s">
        <v>209</v>
      </c>
      <c r="D40" s="54" t="str">
        <f>IF(OR(E40="",E40="(select option)"),"",IF(VLOOKUP(E40,DropDowns!B:D,3,0)=0,"",VLOOKUP(E40,DropDowns!B:D,3,0)))</f>
        <v/>
      </c>
      <c r="E40" s="69" t="s">
        <v>77</v>
      </c>
      <c r="F40" s="125"/>
      <c r="G40" s="67" t="s">
        <v>78</v>
      </c>
      <c r="H40" s="5"/>
      <c r="I40" s="5" t="str">
        <f t="shared" si="1"/>
        <v>No</v>
      </c>
      <c r="J40" s="8">
        <v>2</v>
      </c>
    </row>
    <row r="41" spans="1:10" ht="36" customHeight="1" x14ac:dyDescent="0.25">
      <c r="A41" s="5"/>
      <c r="B41" s="6">
        <v>40</v>
      </c>
      <c r="C41" s="55" t="s">
        <v>106</v>
      </c>
      <c r="D41" s="54" t="str">
        <f>IF(OR(E41="",E41="(select option)"),"",IF(VLOOKUP(E41,DropDowns!B:D,3,0)=0,"",VLOOKUP(E41,DropDowns!B:D,3,0)))</f>
        <v/>
      </c>
      <c r="E41" s="69" t="s">
        <v>77</v>
      </c>
      <c r="F41" s="125"/>
      <c r="G41" s="67" t="s">
        <v>78</v>
      </c>
      <c r="H41" s="5"/>
      <c r="I41" s="5" t="str">
        <f t="shared" si="1"/>
        <v>No</v>
      </c>
      <c r="J41" s="8">
        <v>2</v>
      </c>
    </row>
    <row r="42" spans="1:10" ht="36" customHeight="1" x14ac:dyDescent="0.25">
      <c r="A42" s="5"/>
      <c r="B42" s="6">
        <v>41</v>
      </c>
      <c r="C42" s="99" t="s">
        <v>107</v>
      </c>
      <c r="D42" s="54" t="str">
        <f>IF(OR(E42="",E42="(select option)"),"",IF(VLOOKUP(E42,DropDowns!B:D,3,0)=0,"",VLOOKUP(E42,DropDowns!B:D,3,0)))</f>
        <v/>
      </c>
      <c r="E42" s="69" t="s">
        <v>77</v>
      </c>
      <c r="F42" s="126"/>
      <c r="G42" s="67" t="s">
        <v>78</v>
      </c>
      <c r="H42" s="5"/>
      <c r="I42" s="5" t="str">
        <f t="shared" si="1"/>
        <v>No</v>
      </c>
      <c r="J42" s="8">
        <v>2</v>
      </c>
    </row>
    <row r="43" spans="1:10" ht="15" x14ac:dyDescent="0.25">
      <c r="A43" s="5"/>
      <c r="B43" s="6">
        <v>42</v>
      </c>
      <c r="C43" s="56"/>
      <c r="D43" s="59" t="str">
        <f>IF(OR(E43="",E43="(select option)"),"",VLOOKUP(E43,DropDowns!C:D,2,0))</f>
        <v/>
      </c>
      <c r="E43" s="36"/>
      <c r="F43" s="127"/>
      <c r="G43" s="22"/>
      <c r="H43" s="5"/>
      <c r="I43" s="5" t="str">
        <f t="shared" si="1"/>
        <v>No</v>
      </c>
      <c r="J43" s="8">
        <v>2</v>
      </c>
    </row>
    <row r="44" spans="1:10" ht="15" x14ac:dyDescent="0.25">
      <c r="A44" s="5"/>
      <c r="B44" s="6">
        <v>43</v>
      </c>
      <c r="C44" s="100"/>
      <c r="D44" s="88" t="str">
        <f>IF(OR(E44="",E44="(select option)"),"",VLOOKUP(E44,DropDowns!C:D,2,0))</f>
        <v/>
      </c>
      <c r="E44" s="87"/>
      <c r="F44" s="128"/>
      <c r="G44" s="89"/>
      <c r="H44" s="5"/>
      <c r="I44" s="5" t="str">
        <f t="shared" si="1"/>
        <v>No</v>
      </c>
      <c r="J44" s="8">
        <v>2</v>
      </c>
    </row>
    <row r="45" spans="1:10" ht="15" x14ac:dyDescent="0.25">
      <c r="A45" s="5"/>
      <c r="B45" s="6">
        <v>44</v>
      </c>
      <c r="C45" s="70" t="s">
        <v>108</v>
      </c>
      <c r="D45" s="58" t="str">
        <f>IF(OR(E45="",E45="(select option)"),"",VLOOKUP(E45,DropDowns!C:D,2,0))</f>
        <v/>
      </c>
      <c r="E45" s="35"/>
      <c r="F45" s="123"/>
      <c r="G45" s="21"/>
      <c r="H45" s="5"/>
      <c r="I45" s="5" t="str">
        <f t="shared" si="1"/>
        <v>No</v>
      </c>
      <c r="J45" s="8">
        <v>2</v>
      </c>
    </row>
    <row r="46" spans="1:10" ht="37.5" customHeight="1" x14ac:dyDescent="0.25">
      <c r="A46" s="5"/>
      <c r="B46" s="6">
        <v>45</v>
      </c>
      <c r="C46" s="65" t="s">
        <v>109</v>
      </c>
      <c r="D46" s="54" t="str">
        <f>IF(OR(E46="",E46="(select option)"),"",IF(VLOOKUP(E46,DropDowns!B:D,3,0)=0,"",VLOOKUP(E46,DropDowns!B:D,3,0)))</f>
        <v/>
      </c>
      <c r="E46" s="69" t="s">
        <v>77</v>
      </c>
      <c r="F46" s="124"/>
      <c r="G46" s="67" t="s">
        <v>78</v>
      </c>
      <c r="H46" s="5"/>
      <c r="I46" s="5" t="str">
        <f t="shared" si="1"/>
        <v>No</v>
      </c>
      <c r="J46" s="8">
        <v>2</v>
      </c>
    </row>
    <row r="47" spans="1:10" ht="37.5" customHeight="1" x14ac:dyDescent="0.25">
      <c r="A47" s="5"/>
      <c r="B47" s="6">
        <v>46</v>
      </c>
      <c r="C47" s="55" t="s">
        <v>210</v>
      </c>
      <c r="D47" s="54" t="str">
        <f>IF(OR(E47="",E47="(select option)"),"",IF(VLOOKUP(E47,DropDowns!B:D,3,0)=0,"",VLOOKUP(E47,DropDowns!B:D,3,0)))</f>
        <v/>
      </c>
      <c r="E47" s="69" t="s">
        <v>77</v>
      </c>
      <c r="F47" s="125"/>
      <c r="G47" s="67" t="s">
        <v>78</v>
      </c>
      <c r="H47" s="5"/>
      <c r="I47" s="5" t="str">
        <f t="shared" si="1"/>
        <v>No</v>
      </c>
      <c r="J47" s="8">
        <v>2</v>
      </c>
    </row>
    <row r="48" spans="1:10" ht="37.5" customHeight="1" x14ac:dyDescent="0.25">
      <c r="A48" s="5"/>
      <c r="B48" s="6">
        <v>47</v>
      </c>
      <c r="C48" s="99" t="s">
        <v>211</v>
      </c>
      <c r="D48" s="54" t="str">
        <f>IF(OR(E48="",E48="(select option)"),"",IF(VLOOKUP(E48,DropDowns!B:D,3,0)=0,"",VLOOKUP(E48,DropDowns!B:D,3,0)))</f>
        <v/>
      </c>
      <c r="E48" s="69" t="s">
        <v>77</v>
      </c>
      <c r="F48" s="126"/>
      <c r="G48" s="67" t="s">
        <v>78</v>
      </c>
      <c r="H48" s="5"/>
      <c r="I48" s="5" t="str">
        <f t="shared" si="1"/>
        <v>No</v>
      </c>
      <c r="J48" s="8">
        <v>2</v>
      </c>
    </row>
    <row r="49" spans="1:10" ht="15" x14ac:dyDescent="0.25">
      <c r="A49" s="5"/>
      <c r="B49" s="6">
        <v>48</v>
      </c>
      <c r="C49" s="56"/>
      <c r="D49" s="59" t="str">
        <f>IF(OR(E49="",E49="(select option)"),"",VLOOKUP(E49,DropDowns!C:D,2,0))</f>
        <v/>
      </c>
      <c r="E49" s="36"/>
      <c r="F49" s="127"/>
      <c r="G49" s="95"/>
      <c r="H49" s="5"/>
      <c r="I49" s="5"/>
    </row>
    <row r="50" spans="1:10" ht="31.5" customHeight="1" thickBot="1" x14ac:dyDescent="0.3">
      <c r="A50" s="5"/>
      <c r="B50" s="6">
        <v>49</v>
      </c>
      <c r="C50" s="16"/>
      <c r="D50" s="5" t="str">
        <f>IF(OR(E50="",E50="(select option)"),"",VLOOKUP(E50,DropDowns!C:D,2,0))</f>
        <v/>
      </c>
      <c r="E50" s="31"/>
      <c r="F50" s="120"/>
      <c r="G50" s="4"/>
      <c r="H50" s="5"/>
      <c r="I50" s="5"/>
    </row>
    <row r="51" spans="1:10" ht="15.75" thickBot="1" x14ac:dyDescent="0.3">
      <c r="A51" s="5"/>
      <c r="B51" s="6">
        <v>50</v>
      </c>
      <c r="C51" s="50" t="s">
        <v>250</v>
      </c>
      <c r="D51" s="51" t="str">
        <f>IF(COUNT(D52:D78)=0,"",ROUND(SUM(D52:D78)/COUNT(D52:D78),0))</f>
        <v/>
      </c>
      <c r="E51" s="34"/>
      <c r="F51" s="121"/>
      <c r="G51" s="9" t="str">
        <f>IFERROR(ROUND(SUM(G52:G78)/COUNT(G52:G78),0),"")</f>
        <v/>
      </c>
      <c r="H51" s="5"/>
      <c r="I51" s="5"/>
    </row>
    <row r="52" spans="1:10" ht="15" customHeight="1" x14ac:dyDescent="0.25">
      <c r="A52" s="5"/>
      <c r="B52" s="6">
        <v>51</v>
      </c>
      <c r="C52" s="130"/>
      <c r="D52" s="131" t="str">
        <f>IF(OR(E52="",E52="(select option)"),"",VLOOKUP(E52,DropDowns!C:D,2,0))</f>
        <v/>
      </c>
      <c r="E52" s="132"/>
      <c r="F52" s="133"/>
      <c r="G52" s="134"/>
      <c r="H52" s="5"/>
      <c r="I52" s="5"/>
    </row>
    <row r="53" spans="1:10" ht="15" x14ac:dyDescent="0.25">
      <c r="A53" s="5"/>
      <c r="B53" s="6">
        <v>52</v>
      </c>
      <c r="C53" s="70" t="s">
        <v>111</v>
      </c>
      <c r="D53" s="58" t="str">
        <f>IF(OR(E53="",E53="(select option)"),"",VLOOKUP(E53,DropDowns!C:D,2,0))</f>
        <v/>
      </c>
      <c r="E53" s="35"/>
      <c r="F53" s="123"/>
      <c r="G53" s="21"/>
      <c r="H53" s="5"/>
      <c r="I53" s="5"/>
    </row>
    <row r="54" spans="1:10" ht="40.5" customHeight="1" x14ac:dyDescent="0.25">
      <c r="A54" s="5"/>
      <c r="B54" s="6">
        <v>53</v>
      </c>
      <c r="C54" s="97" t="s">
        <v>254</v>
      </c>
      <c r="D54" s="54" t="str">
        <f>IF(OR(E54="",E54="(select option)"),"",IF(VLOOKUP(E54,DropDowns!B:D,3,0)=0,"",VLOOKUP(E54,DropDowns!B:D,3,0)))</f>
        <v/>
      </c>
      <c r="E54" s="69" t="s">
        <v>77</v>
      </c>
      <c r="F54" s="124"/>
      <c r="G54" s="67" t="s">
        <v>78</v>
      </c>
      <c r="H54" s="5"/>
      <c r="I54" s="5" t="str">
        <f t="shared" ref="I54:I77" si="2">IF(OR(AND(D54&lt;3,E54&lt;&gt;"N/A" ),AND(G54&gt;1,G54&lt;&gt;"(chagua kiwango)",E54&lt;&gt;"N/A")),"Yes","No")</f>
        <v>No</v>
      </c>
      <c r="J54" s="8">
        <v>3</v>
      </c>
    </row>
    <row r="55" spans="1:10" ht="40.5" customHeight="1" x14ac:dyDescent="0.25">
      <c r="A55" s="5"/>
      <c r="B55" s="6">
        <v>54</v>
      </c>
      <c r="C55" s="53" t="s">
        <v>212</v>
      </c>
      <c r="D55" s="54" t="str">
        <f>IF(OR(E55="",E55="(select option)"),"",IF(VLOOKUP(E55,DropDowns!B:D,3,0)=0,"",VLOOKUP(E55,DropDowns!B:D,3,0)))</f>
        <v/>
      </c>
      <c r="E55" s="69" t="s">
        <v>77</v>
      </c>
      <c r="F55" s="125"/>
      <c r="G55" s="67" t="s">
        <v>78</v>
      </c>
      <c r="H55" s="5"/>
      <c r="I55" s="5" t="str">
        <f t="shared" si="2"/>
        <v>No</v>
      </c>
      <c r="J55" s="8">
        <v>3</v>
      </c>
    </row>
    <row r="56" spans="1:10" ht="40.5" customHeight="1" x14ac:dyDescent="0.25">
      <c r="A56" s="5"/>
      <c r="B56" s="6">
        <v>55</v>
      </c>
      <c r="C56" s="53" t="s">
        <v>213</v>
      </c>
      <c r="D56" s="54" t="str">
        <f>IF(OR(E56="",E56="(select option)"),"",IF(VLOOKUP(E56,DropDowns!B:D,3,0)=0,"",VLOOKUP(E56,DropDowns!B:D,3,0)))</f>
        <v/>
      </c>
      <c r="E56" s="69" t="s">
        <v>77</v>
      </c>
      <c r="F56" s="125"/>
      <c r="G56" s="67" t="s">
        <v>78</v>
      </c>
      <c r="H56" s="5"/>
      <c r="I56" s="5" t="str">
        <f t="shared" si="2"/>
        <v>No</v>
      </c>
      <c r="J56" s="8">
        <v>3</v>
      </c>
    </row>
    <row r="57" spans="1:10" ht="40.5" customHeight="1" x14ac:dyDescent="0.25">
      <c r="A57" s="5"/>
      <c r="B57" s="6">
        <v>56</v>
      </c>
      <c r="C57" s="53" t="s">
        <v>112</v>
      </c>
      <c r="D57" s="54" t="str">
        <f>IF(OR(E57="",E57="(select option)"),"",IF(VLOOKUP(E57,DropDowns!B:D,3,0)=0,"",VLOOKUP(E57,DropDowns!B:D,3,0)))</f>
        <v/>
      </c>
      <c r="E57" s="69" t="s">
        <v>77</v>
      </c>
      <c r="F57" s="125"/>
      <c r="G57" s="67" t="s">
        <v>78</v>
      </c>
      <c r="H57" s="5"/>
      <c r="I57" s="5" t="str">
        <f t="shared" si="2"/>
        <v>No</v>
      </c>
      <c r="J57" s="8">
        <v>3</v>
      </c>
    </row>
    <row r="58" spans="1:10" ht="40.5" customHeight="1" x14ac:dyDescent="0.25">
      <c r="A58" s="5"/>
      <c r="B58" s="6">
        <v>57</v>
      </c>
      <c r="C58" s="53" t="s">
        <v>113</v>
      </c>
      <c r="D58" s="54" t="str">
        <f>IF(OR(E58="",E58="(select option)"),"",IF(VLOOKUP(E58,DropDowns!B:D,3,0)=0,"",VLOOKUP(E58,DropDowns!B:D,3,0)))</f>
        <v/>
      </c>
      <c r="E58" s="69" t="s">
        <v>77</v>
      </c>
      <c r="F58" s="125"/>
      <c r="G58" s="67" t="s">
        <v>78</v>
      </c>
      <c r="H58" s="5"/>
      <c r="I58" s="5" t="str">
        <f t="shared" si="2"/>
        <v>No</v>
      </c>
      <c r="J58" s="8">
        <v>3</v>
      </c>
    </row>
    <row r="59" spans="1:10" ht="40.5" customHeight="1" x14ac:dyDescent="0.25">
      <c r="A59" s="5"/>
      <c r="B59" s="6">
        <v>58</v>
      </c>
      <c r="C59" s="53" t="s">
        <v>214</v>
      </c>
      <c r="D59" s="54" t="str">
        <f>IF(OR(E59="",E59="(select option)"),"",IF(VLOOKUP(E59,DropDowns!B:D,3,0)=0,"",VLOOKUP(E59,DropDowns!B:D,3,0)))</f>
        <v/>
      </c>
      <c r="E59" s="69" t="s">
        <v>77</v>
      </c>
      <c r="F59" s="125"/>
      <c r="G59" s="67" t="s">
        <v>78</v>
      </c>
      <c r="H59" s="5"/>
      <c r="I59" s="5" t="str">
        <f t="shared" si="2"/>
        <v>No</v>
      </c>
      <c r="J59" s="8">
        <v>3</v>
      </c>
    </row>
    <row r="60" spans="1:10" ht="40.5" customHeight="1" x14ac:dyDescent="0.25">
      <c r="A60" s="5"/>
      <c r="B60" s="6">
        <v>59</v>
      </c>
      <c r="C60" s="53" t="s">
        <v>215</v>
      </c>
      <c r="D60" s="54" t="str">
        <f>IF(OR(E60="",E60="(select option)"),"",IF(VLOOKUP(E60,DropDowns!B:D,3,0)=0,"",VLOOKUP(E60,DropDowns!B:D,3,0)))</f>
        <v/>
      </c>
      <c r="E60" s="69" t="s">
        <v>77</v>
      </c>
      <c r="F60" s="125"/>
      <c r="G60" s="67" t="s">
        <v>78</v>
      </c>
      <c r="H60" s="5"/>
      <c r="I60" s="5" t="str">
        <f t="shared" si="2"/>
        <v>No</v>
      </c>
      <c r="J60" s="8">
        <v>3</v>
      </c>
    </row>
    <row r="61" spans="1:10" ht="40.5" customHeight="1" x14ac:dyDescent="0.25">
      <c r="A61" s="5"/>
      <c r="B61" s="6">
        <v>60</v>
      </c>
      <c r="C61" s="55" t="s">
        <v>114</v>
      </c>
      <c r="D61" s="54" t="str">
        <f>IF(OR(E61="",E61="(select option)"),"",IF(VLOOKUP(E61,DropDowns!B:D,3,0)=0,"",VLOOKUP(E61,DropDowns!B:D,3,0)))</f>
        <v/>
      </c>
      <c r="E61" s="69" t="s">
        <v>77</v>
      </c>
      <c r="F61" s="125"/>
      <c r="G61" s="67" t="s">
        <v>78</v>
      </c>
      <c r="H61" s="5"/>
      <c r="I61" s="5" t="str">
        <f t="shared" si="2"/>
        <v>No</v>
      </c>
      <c r="J61" s="8">
        <v>3</v>
      </c>
    </row>
    <row r="62" spans="1:10" ht="40.5" customHeight="1" x14ac:dyDescent="0.25">
      <c r="A62" s="5"/>
      <c r="B62" s="6">
        <v>61</v>
      </c>
      <c r="C62" s="55" t="s">
        <v>115</v>
      </c>
      <c r="D62" s="54" t="str">
        <f>IF(OR(E62="",E62="(select option)"),"",IF(VLOOKUP(E62,DropDowns!B:D,3,0)=0,"",VLOOKUP(E62,DropDowns!B:D,3,0)))</f>
        <v/>
      </c>
      <c r="E62" s="69" t="s">
        <v>77</v>
      </c>
      <c r="F62" s="125"/>
      <c r="G62" s="67" t="s">
        <v>78</v>
      </c>
      <c r="H62" s="5"/>
      <c r="I62" s="5" t="str">
        <f t="shared" si="2"/>
        <v>No</v>
      </c>
      <c r="J62" s="8">
        <v>3</v>
      </c>
    </row>
    <row r="63" spans="1:10" ht="40.5" customHeight="1" x14ac:dyDescent="0.25">
      <c r="A63" s="5"/>
      <c r="B63" s="6">
        <v>62</v>
      </c>
      <c r="C63" s="55" t="s">
        <v>116</v>
      </c>
      <c r="D63" s="54" t="str">
        <f>IF(OR(E63="",E63="(select option)"),"",IF(VLOOKUP(E63,DropDowns!B:D,3,0)=0,"",VLOOKUP(E63,DropDowns!B:D,3,0)))</f>
        <v/>
      </c>
      <c r="E63" s="69" t="s">
        <v>77</v>
      </c>
      <c r="F63" s="125"/>
      <c r="G63" s="67" t="s">
        <v>78</v>
      </c>
      <c r="H63" s="5"/>
      <c r="I63" s="5" t="str">
        <f t="shared" si="2"/>
        <v>No</v>
      </c>
      <c r="J63" s="8">
        <v>3</v>
      </c>
    </row>
    <row r="64" spans="1:10" ht="40.5" customHeight="1" x14ac:dyDescent="0.25">
      <c r="A64" s="5"/>
      <c r="B64" s="6">
        <v>63</v>
      </c>
      <c r="C64" s="55" t="s">
        <v>216</v>
      </c>
      <c r="D64" s="54" t="str">
        <f>IF(OR(E64="",E64="(select option)"),"",IF(VLOOKUP(E64,DropDowns!B:D,3,0)=0,"",VLOOKUP(E64,DropDowns!B:D,3,0)))</f>
        <v/>
      </c>
      <c r="E64" s="69" t="s">
        <v>77</v>
      </c>
      <c r="F64" s="125"/>
      <c r="G64" s="67" t="s">
        <v>78</v>
      </c>
      <c r="H64" s="5"/>
      <c r="I64" s="5" t="str">
        <f t="shared" si="2"/>
        <v>No</v>
      </c>
      <c r="J64" s="8">
        <v>3</v>
      </c>
    </row>
    <row r="65" spans="1:10" ht="40.5" customHeight="1" x14ac:dyDescent="0.25">
      <c r="A65" s="5"/>
      <c r="B65" s="6">
        <v>64</v>
      </c>
      <c r="C65" s="55" t="s">
        <v>217</v>
      </c>
      <c r="D65" s="54" t="str">
        <f>IF(OR(E65="",E65="(select option)"),"",IF(VLOOKUP(E65,DropDowns!B:D,3,0)=0,"",VLOOKUP(E65,DropDowns!B:D,3,0)))</f>
        <v/>
      </c>
      <c r="E65" s="69" t="s">
        <v>77</v>
      </c>
      <c r="F65" s="125"/>
      <c r="G65" s="67" t="s">
        <v>78</v>
      </c>
      <c r="H65" s="5"/>
      <c r="I65" s="5" t="str">
        <f t="shared" si="2"/>
        <v>No</v>
      </c>
      <c r="J65" s="8">
        <v>3</v>
      </c>
    </row>
    <row r="66" spans="1:10" ht="40.5" customHeight="1" x14ac:dyDescent="0.25">
      <c r="A66" s="5"/>
      <c r="B66" s="6">
        <v>65</v>
      </c>
      <c r="C66" s="71" t="s">
        <v>117</v>
      </c>
      <c r="D66" s="54" t="str">
        <f>IF(OR(E66="",E66="(select option)"),"",IF(VLOOKUP(E66,DropDowns!B:D,3,0)=0,"",VLOOKUP(E66,DropDowns!B:D,3,0)))</f>
        <v/>
      </c>
      <c r="E66" s="69" t="s">
        <v>77</v>
      </c>
      <c r="F66" s="126"/>
      <c r="G66" s="67" t="s">
        <v>78</v>
      </c>
      <c r="H66" s="5"/>
      <c r="I66" s="5" t="str">
        <f t="shared" si="2"/>
        <v>No</v>
      </c>
      <c r="J66" s="8">
        <v>3</v>
      </c>
    </row>
    <row r="67" spans="1:10" ht="13.5" customHeight="1" x14ac:dyDescent="0.25">
      <c r="A67" s="5"/>
      <c r="B67" s="6">
        <v>66</v>
      </c>
      <c r="C67" s="56"/>
      <c r="D67" s="54" t="str">
        <f>IF(OR(E67="",E67="(select option)"),"",IF(VLOOKUP(E67,DropDowns!B:D,3,0)=0,"",VLOOKUP(E67,DropDowns!B:D,3,0)))</f>
        <v/>
      </c>
      <c r="E67" s="38"/>
      <c r="F67" s="127"/>
      <c r="G67" s="22"/>
      <c r="H67" s="5"/>
      <c r="I67" s="5" t="str">
        <f t="shared" si="2"/>
        <v>No</v>
      </c>
      <c r="J67" s="8"/>
    </row>
    <row r="68" spans="1:10" ht="12.75" customHeight="1" x14ac:dyDescent="0.25">
      <c r="A68" s="5"/>
      <c r="B68" s="6">
        <v>67</v>
      </c>
      <c r="C68" s="100"/>
      <c r="D68" s="54" t="str">
        <f>IF(OR(E68="",E68="(select option)"),"",IF(VLOOKUP(E68,DropDowns!B:D,3,0)=0,"",VLOOKUP(E68,DropDowns!B:D,3,0)))</f>
        <v/>
      </c>
      <c r="E68" s="101"/>
      <c r="F68" s="128"/>
      <c r="G68" s="89"/>
      <c r="H68" s="5"/>
      <c r="I68" s="5" t="str">
        <f t="shared" si="2"/>
        <v>No</v>
      </c>
      <c r="J68" s="8"/>
    </row>
    <row r="69" spans="1:10" ht="20.5" customHeight="1" x14ac:dyDescent="0.25">
      <c r="A69" s="5"/>
      <c r="B69" s="6">
        <v>68</v>
      </c>
      <c r="C69" s="70" t="s">
        <v>218</v>
      </c>
      <c r="D69" s="54" t="str">
        <f>IF(OR(E69="",E69="(select option)"),"",IF(VLOOKUP(E69,DropDowns!B:D,3,0)=0,"",VLOOKUP(E69,DropDowns!B:D,3,0)))</f>
        <v/>
      </c>
      <c r="E69" s="37"/>
      <c r="F69" s="123"/>
      <c r="G69" s="21"/>
      <c r="H69" s="5"/>
      <c r="I69" s="5" t="str">
        <f t="shared" si="2"/>
        <v>No</v>
      </c>
      <c r="J69" s="8"/>
    </row>
    <row r="70" spans="1:10" ht="40.5" customHeight="1" x14ac:dyDescent="0.25">
      <c r="A70" s="5"/>
      <c r="B70" s="6">
        <v>69</v>
      </c>
      <c r="C70" s="97" t="s">
        <v>219</v>
      </c>
      <c r="D70" s="54" t="str">
        <f>IF(OR(E70="",E70="(select option)"),"",IF(VLOOKUP(E70,DropDowns!B:D,3,0)=0,"",VLOOKUP(E70,DropDowns!B:D,3,0)))</f>
        <v/>
      </c>
      <c r="E70" s="66" t="s">
        <v>77</v>
      </c>
      <c r="F70" s="124"/>
      <c r="G70" s="67" t="s">
        <v>78</v>
      </c>
      <c r="H70" s="5"/>
      <c r="I70" s="5" t="str">
        <f t="shared" si="2"/>
        <v>No</v>
      </c>
      <c r="J70" s="8">
        <v>3</v>
      </c>
    </row>
    <row r="71" spans="1:10" ht="40.5" customHeight="1" x14ac:dyDescent="0.25">
      <c r="A71" s="5"/>
      <c r="B71" s="6">
        <v>70</v>
      </c>
      <c r="C71" s="53" t="s">
        <v>220</v>
      </c>
      <c r="D71" s="54" t="str">
        <f>IF(OR(E71="",E71="(select option)"),"",IF(VLOOKUP(E71,DropDowns!B:D,3,0)=0,"",VLOOKUP(E71,DropDowns!B:D,3,0)))</f>
        <v/>
      </c>
      <c r="E71" s="66" t="s">
        <v>77</v>
      </c>
      <c r="F71" s="125"/>
      <c r="G71" s="67" t="s">
        <v>78</v>
      </c>
      <c r="H71" s="5"/>
      <c r="I71" s="5" t="str">
        <f t="shared" si="2"/>
        <v>No</v>
      </c>
      <c r="J71" s="8">
        <v>3</v>
      </c>
    </row>
    <row r="72" spans="1:10" ht="40.5" customHeight="1" x14ac:dyDescent="0.25">
      <c r="A72" s="5"/>
      <c r="B72" s="6">
        <v>71</v>
      </c>
      <c r="C72" s="53" t="s">
        <v>221</v>
      </c>
      <c r="D72" s="54" t="str">
        <f>IF(OR(E72="",E72="(select option)"),"",IF(VLOOKUP(E72,DropDowns!B:D,3,0)=0,"",VLOOKUP(E72,DropDowns!B:D,3,0)))</f>
        <v/>
      </c>
      <c r="E72" s="66" t="s">
        <v>77</v>
      </c>
      <c r="F72" s="125"/>
      <c r="G72" s="67" t="s">
        <v>78</v>
      </c>
      <c r="H72" s="5"/>
      <c r="I72" s="5" t="str">
        <f t="shared" si="2"/>
        <v>No</v>
      </c>
      <c r="J72" s="8">
        <v>3</v>
      </c>
    </row>
    <row r="73" spans="1:10" ht="40.5" customHeight="1" x14ac:dyDescent="0.25">
      <c r="A73" s="5"/>
      <c r="B73" s="6">
        <v>72</v>
      </c>
      <c r="C73" s="53" t="s">
        <v>85</v>
      </c>
      <c r="D73" s="54" t="str">
        <f>IF(OR(E73="",E73="(select option)"),"",IF(VLOOKUP(E73,DropDowns!B:D,3,0)=0,"",VLOOKUP(E73,DropDowns!B:D,3,0)))</f>
        <v/>
      </c>
      <c r="E73" s="66" t="s">
        <v>77</v>
      </c>
      <c r="F73" s="125"/>
      <c r="G73" s="67" t="s">
        <v>78</v>
      </c>
      <c r="H73" s="5"/>
      <c r="I73" s="5" t="str">
        <f t="shared" si="2"/>
        <v>No</v>
      </c>
      <c r="J73" s="8">
        <v>3</v>
      </c>
    </row>
    <row r="74" spans="1:10" ht="40.5" customHeight="1" x14ac:dyDescent="0.25">
      <c r="A74" s="5"/>
      <c r="B74" s="6">
        <v>73</v>
      </c>
      <c r="C74" s="53" t="s">
        <v>83</v>
      </c>
      <c r="D74" s="54" t="str">
        <f>IF(OR(E74="",E74="(select option)"),"",IF(VLOOKUP(E74,DropDowns!B:D,3,0)=0,"",VLOOKUP(E74,DropDowns!B:D,3,0)))</f>
        <v/>
      </c>
      <c r="E74" s="66" t="s">
        <v>77</v>
      </c>
      <c r="F74" s="125"/>
      <c r="G74" s="67" t="s">
        <v>78</v>
      </c>
      <c r="H74" s="5"/>
      <c r="I74" s="5" t="str">
        <f t="shared" si="2"/>
        <v>No</v>
      </c>
      <c r="J74" s="8">
        <v>3</v>
      </c>
    </row>
    <row r="75" spans="1:10" ht="40.5" customHeight="1" x14ac:dyDescent="0.25">
      <c r="A75" s="5"/>
      <c r="B75" s="6">
        <v>74</v>
      </c>
      <c r="C75" s="53" t="s">
        <v>84</v>
      </c>
      <c r="D75" s="54" t="str">
        <f>IF(OR(E75="",E75="(select option)"),"",IF(VLOOKUP(E75,DropDowns!B:D,3,0)=0,"",VLOOKUP(E75,DropDowns!B:D,3,0)))</f>
        <v/>
      </c>
      <c r="E75" s="66" t="s">
        <v>77</v>
      </c>
      <c r="F75" s="125"/>
      <c r="G75" s="67" t="s">
        <v>78</v>
      </c>
      <c r="H75" s="5"/>
      <c r="I75" s="5" t="str">
        <f t="shared" si="2"/>
        <v>No</v>
      </c>
      <c r="J75" s="8">
        <v>3</v>
      </c>
    </row>
    <row r="76" spans="1:10" ht="40.5" customHeight="1" x14ac:dyDescent="0.25">
      <c r="A76" s="5"/>
      <c r="B76" s="6">
        <v>75</v>
      </c>
      <c r="C76" s="53" t="s">
        <v>222</v>
      </c>
      <c r="D76" s="54" t="str">
        <f>IF(OR(E76="",E76="(select option)"),"",IF(VLOOKUP(E76,DropDowns!B:D,3,0)=0,"",VLOOKUP(E76,DropDowns!B:D,3,0)))</f>
        <v/>
      </c>
      <c r="E76" s="66" t="s">
        <v>77</v>
      </c>
      <c r="F76" s="125"/>
      <c r="G76" s="67" t="s">
        <v>78</v>
      </c>
      <c r="H76" s="5"/>
      <c r="I76" s="5" t="str">
        <f t="shared" si="2"/>
        <v>No</v>
      </c>
      <c r="J76" s="8">
        <v>3</v>
      </c>
    </row>
    <row r="77" spans="1:10" ht="40.5" customHeight="1" x14ac:dyDescent="0.25">
      <c r="A77" s="5"/>
      <c r="B77" s="6">
        <v>76</v>
      </c>
      <c r="C77" s="71" t="s">
        <v>223</v>
      </c>
      <c r="D77" s="54" t="str">
        <f>IF(OR(E77="",E77="(select option)"),"",IF(VLOOKUP(E77,DropDowns!B:D,3,0)=0,"",VLOOKUP(E77,DropDowns!B:D,3,0)))</f>
        <v/>
      </c>
      <c r="E77" s="66" t="s">
        <v>77</v>
      </c>
      <c r="F77" s="126"/>
      <c r="G77" s="67" t="s">
        <v>78</v>
      </c>
      <c r="H77" s="5"/>
      <c r="I77" s="5" t="str">
        <f t="shared" si="2"/>
        <v>No</v>
      </c>
      <c r="J77" s="8">
        <v>3</v>
      </c>
    </row>
    <row r="78" spans="1:10" ht="15" x14ac:dyDescent="0.25">
      <c r="A78" s="5"/>
      <c r="B78" s="6">
        <v>77</v>
      </c>
      <c r="C78" s="56"/>
      <c r="D78" s="59" t="str">
        <f>IF(OR(E78="",E78="(select option)"),"",VLOOKUP(E78,DropDowns!C:D,2,0))</f>
        <v/>
      </c>
      <c r="E78" s="36"/>
      <c r="F78" s="127"/>
      <c r="G78" s="22"/>
      <c r="H78" s="5"/>
      <c r="I78" s="5"/>
    </row>
    <row r="79" spans="1:10" ht="27" customHeight="1" thickBot="1" x14ac:dyDescent="0.3">
      <c r="A79" s="5"/>
      <c r="B79" s="6">
        <v>78</v>
      </c>
      <c r="C79" s="16"/>
      <c r="D79" s="5" t="str">
        <f>IF(OR(E79="",E79="(select option)"),"",VLOOKUP(E79,DropDowns!C:D,2,0))</f>
        <v/>
      </c>
      <c r="E79" s="31"/>
      <c r="F79" s="120"/>
      <c r="G79" s="4"/>
      <c r="H79" s="5"/>
      <c r="I79" s="5"/>
    </row>
    <row r="80" spans="1:10" ht="15.75" thickBot="1" x14ac:dyDescent="0.3">
      <c r="A80" s="5"/>
      <c r="B80" s="6">
        <v>79</v>
      </c>
      <c r="C80" s="50" t="s">
        <v>118</v>
      </c>
      <c r="D80" s="51" t="str">
        <f>IF(COUNT(D81:D91)=0,"",ROUND(SUM(D81:D91)/COUNT(D81:D91),0))</f>
        <v/>
      </c>
      <c r="E80" s="34"/>
      <c r="F80" s="121"/>
      <c r="G80" s="9" t="str">
        <f>IFERROR(ROUND(SUM(G81:G91)/COUNT(G81:G91),0),"")</f>
        <v/>
      </c>
      <c r="H80" s="5"/>
      <c r="I80" s="5"/>
    </row>
    <row r="81" spans="1:10" ht="15" customHeight="1" x14ac:dyDescent="0.25">
      <c r="A81" s="5"/>
      <c r="B81" s="6">
        <v>80</v>
      </c>
      <c r="C81" s="130"/>
      <c r="D81" s="131" t="str">
        <f>IF(OR(E81="",E81="(select option)"),"",VLOOKUP(E81,DropDowns!C:D,2,0))</f>
        <v/>
      </c>
      <c r="E81" s="132"/>
      <c r="F81" s="133"/>
      <c r="G81" s="134"/>
      <c r="H81" s="5"/>
      <c r="I81" s="5"/>
    </row>
    <row r="82" spans="1:10" ht="15" x14ac:dyDescent="0.25">
      <c r="A82" s="5"/>
      <c r="B82" s="6">
        <v>81</v>
      </c>
      <c r="C82" s="70" t="s">
        <v>119</v>
      </c>
      <c r="D82" s="52" t="str">
        <f>IF(OR(E82="",E82="(select option)"),"",VLOOKUP(E82,DropDowns!C:D,2,0))</f>
        <v/>
      </c>
      <c r="E82" s="35"/>
      <c r="F82" s="123"/>
      <c r="G82" s="21"/>
      <c r="H82" s="5"/>
      <c r="I82" s="5"/>
    </row>
    <row r="83" spans="1:10" ht="74.25" customHeight="1" x14ac:dyDescent="0.25">
      <c r="A83" s="5"/>
      <c r="B83" s="6">
        <v>82</v>
      </c>
      <c r="C83" s="55" t="s">
        <v>224</v>
      </c>
      <c r="D83" s="54" t="str">
        <f>IF(OR(E83="",E83="(select option)"),"",IF(VLOOKUP(E83,DropDowns!B:D,3,0)=0,"",VLOOKUP(E83,DropDowns!B:D,3,0)))</f>
        <v/>
      </c>
      <c r="E83" s="46" t="s">
        <v>77</v>
      </c>
      <c r="F83" s="125"/>
      <c r="G83" s="43" t="s">
        <v>78</v>
      </c>
      <c r="H83" s="5"/>
      <c r="I83" s="5" t="str">
        <f t="shared" ref="I83:I90" si="3">IF(OR(AND(D83&lt;3,E83&lt;&gt;"N/A" ),AND(G83&gt;1,G83&lt;&gt;"(chagua kiwango)",E83&lt;&gt;"N/A")),"Yes","No")</f>
        <v>No</v>
      </c>
      <c r="J83" s="7">
        <v>4</v>
      </c>
    </row>
    <row r="84" spans="1:10" ht="59.25" customHeight="1" x14ac:dyDescent="0.25">
      <c r="A84" s="5"/>
      <c r="B84" s="6">
        <v>83</v>
      </c>
      <c r="C84" s="53" t="s">
        <v>87</v>
      </c>
      <c r="D84" s="54" t="str">
        <f>IF(OR(E84="",E84="(select option)"),"",IF(VLOOKUP(E84,DropDowns!B:D,3,0)=0,"",VLOOKUP(E84,DropDowns!B:D,3,0)))</f>
        <v/>
      </c>
      <c r="E84" s="46" t="s">
        <v>77</v>
      </c>
      <c r="F84" s="125"/>
      <c r="G84" s="43" t="s">
        <v>78</v>
      </c>
      <c r="H84" s="5"/>
      <c r="I84" s="5" t="str">
        <f t="shared" si="3"/>
        <v>No</v>
      </c>
      <c r="J84" s="7">
        <v>4</v>
      </c>
    </row>
    <row r="85" spans="1:10" ht="59.25" customHeight="1" x14ac:dyDescent="0.25">
      <c r="A85" s="5"/>
      <c r="B85" s="6">
        <v>84</v>
      </c>
      <c r="C85" s="55" t="s">
        <v>225</v>
      </c>
      <c r="D85" s="54" t="str">
        <f>IF(OR(E85="",E85="(select option)"),"",IF(VLOOKUP(E85,DropDowns!B:D,3,0)=0,"",VLOOKUP(E85,DropDowns!B:D,3,0)))</f>
        <v/>
      </c>
      <c r="E85" s="46" t="s">
        <v>77</v>
      </c>
      <c r="F85" s="125"/>
      <c r="G85" s="43" t="s">
        <v>78</v>
      </c>
      <c r="H85" s="5"/>
      <c r="I85" s="5" t="str">
        <f t="shared" si="3"/>
        <v>No</v>
      </c>
      <c r="J85" s="7">
        <v>4</v>
      </c>
    </row>
    <row r="86" spans="1:10" ht="59.25" customHeight="1" x14ac:dyDescent="0.25">
      <c r="A86" s="5"/>
      <c r="B86" s="6">
        <v>85</v>
      </c>
      <c r="C86" s="55" t="s">
        <v>226</v>
      </c>
      <c r="D86" s="54" t="str">
        <f>IF(OR(E86="",E86="(select option)"),"",IF(VLOOKUP(E86,DropDowns!B:D,3,0)=0,"",VLOOKUP(E86,DropDowns!B:D,3,0)))</f>
        <v/>
      </c>
      <c r="E86" s="46" t="s">
        <v>77</v>
      </c>
      <c r="F86" s="125"/>
      <c r="G86" s="43" t="s">
        <v>78</v>
      </c>
      <c r="H86" s="5"/>
      <c r="I86" s="5" t="str">
        <f t="shared" si="3"/>
        <v>No</v>
      </c>
      <c r="J86" s="7">
        <v>4</v>
      </c>
    </row>
    <row r="87" spans="1:10" ht="59.25" customHeight="1" x14ac:dyDescent="0.25">
      <c r="A87" s="5"/>
      <c r="B87" s="6">
        <v>86</v>
      </c>
      <c r="C87" s="55" t="s">
        <v>88</v>
      </c>
      <c r="D87" s="54" t="str">
        <f>IF(OR(E87="",E87="(select option)"),"",IF(VLOOKUP(E87,DropDowns!B:D,3,0)=0,"",VLOOKUP(E87,DropDowns!B:D,3,0)))</f>
        <v/>
      </c>
      <c r="E87" s="46" t="s">
        <v>77</v>
      </c>
      <c r="F87" s="125"/>
      <c r="G87" s="43" t="s">
        <v>78</v>
      </c>
      <c r="H87" s="5"/>
      <c r="I87" s="5" t="str">
        <f t="shared" si="3"/>
        <v>No</v>
      </c>
      <c r="J87" s="7">
        <v>4</v>
      </c>
    </row>
    <row r="88" spans="1:10" ht="59.25" customHeight="1" x14ac:dyDescent="0.25">
      <c r="A88" s="5"/>
      <c r="B88" s="6">
        <v>87</v>
      </c>
      <c r="C88" s="55" t="s">
        <v>227</v>
      </c>
      <c r="D88" s="54" t="str">
        <f>IF(OR(E88="",E88="(select option)"),"",IF(VLOOKUP(E88,DropDowns!B:D,3,0)=0,"",VLOOKUP(E88,DropDowns!B:D,3,0)))</f>
        <v/>
      </c>
      <c r="E88" s="46" t="s">
        <v>77</v>
      </c>
      <c r="F88" s="125"/>
      <c r="G88" s="43" t="s">
        <v>78</v>
      </c>
      <c r="H88" s="5"/>
      <c r="I88" s="5" t="str">
        <f t="shared" si="3"/>
        <v>No</v>
      </c>
      <c r="J88" s="7">
        <v>4</v>
      </c>
    </row>
    <row r="89" spans="1:10" ht="59.25" customHeight="1" x14ac:dyDescent="0.25">
      <c r="A89" s="5"/>
      <c r="B89" s="6">
        <v>88</v>
      </c>
      <c r="C89" s="55" t="s">
        <v>42</v>
      </c>
      <c r="D89" s="54" t="str">
        <f>IF(OR(E89="",E89="(select option)"),"",IF(VLOOKUP(E89,DropDowns!B:D,3,0)=0,"",VLOOKUP(E89,DropDowns!B:D,3,0)))</f>
        <v/>
      </c>
      <c r="E89" s="46" t="s">
        <v>77</v>
      </c>
      <c r="F89" s="125"/>
      <c r="G89" s="43" t="s">
        <v>78</v>
      </c>
      <c r="H89" s="5"/>
      <c r="I89" s="5" t="str">
        <f t="shared" si="3"/>
        <v>No</v>
      </c>
      <c r="J89" s="7">
        <v>4</v>
      </c>
    </row>
    <row r="90" spans="1:10" ht="59.25" customHeight="1" x14ac:dyDescent="0.25">
      <c r="A90" s="5"/>
      <c r="B90" s="6">
        <v>89</v>
      </c>
      <c r="C90" s="71" t="s">
        <v>228</v>
      </c>
      <c r="D90" s="54" t="str">
        <f>IF(OR(E90="",E90="(select option)"),"",IF(VLOOKUP(E90,DropDowns!B:D,3,0)=0,"",VLOOKUP(E90,DropDowns!B:D,3,0)))</f>
        <v/>
      </c>
      <c r="E90" s="46" t="s">
        <v>77</v>
      </c>
      <c r="F90" s="126"/>
      <c r="G90" s="43" t="s">
        <v>78</v>
      </c>
      <c r="H90" s="5"/>
      <c r="I90" s="5" t="str">
        <f t="shared" si="3"/>
        <v>No</v>
      </c>
      <c r="J90" s="7">
        <v>4</v>
      </c>
    </row>
    <row r="91" spans="1:10" ht="15" x14ac:dyDescent="0.25">
      <c r="A91" s="5"/>
      <c r="B91" s="6">
        <v>90</v>
      </c>
      <c r="C91" s="56"/>
      <c r="D91" s="57" t="str">
        <f>IF(OR(E91="",E91="(select option)"),"",VLOOKUP(E91,DropDowns!C:D,2,0))</f>
        <v/>
      </c>
      <c r="E91" s="36"/>
      <c r="F91" s="127"/>
      <c r="G91" s="22"/>
      <c r="H91" s="5"/>
      <c r="I91" s="5"/>
    </row>
    <row r="92" spans="1:10" ht="31.5" customHeight="1" thickBot="1" x14ac:dyDescent="0.3">
      <c r="A92" s="5"/>
      <c r="B92" s="6">
        <v>91</v>
      </c>
      <c r="C92" s="16"/>
      <c r="D92" s="5" t="str">
        <f>IF(OR(E92="",E92="(select option)"),"",VLOOKUP(E92,DropDowns!C:D,2,0))</f>
        <v/>
      </c>
      <c r="E92" s="31"/>
      <c r="F92" s="120"/>
      <c r="G92" s="4"/>
      <c r="H92" s="5"/>
      <c r="I92" s="5"/>
    </row>
    <row r="93" spans="1:10" ht="15.75" thickBot="1" x14ac:dyDescent="0.3">
      <c r="A93" s="5"/>
      <c r="B93" s="6">
        <v>92</v>
      </c>
      <c r="C93" s="50" t="s">
        <v>89</v>
      </c>
      <c r="D93" s="51" t="str">
        <f>IF(COUNT(D94:D115)=0,"",ROUND(SUM(D94:D115)/COUNT(D94:D115),0))</f>
        <v/>
      </c>
      <c r="E93" s="34"/>
      <c r="F93" s="121"/>
      <c r="G93" s="9" t="str">
        <f>IFERROR(ROUND(SUM(G94:G115)/COUNT(G94:G115),0),"")</f>
        <v/>
      </c>
      <c r="H93" s="5"/>
      <c r="I93" s="5"/>
    </row>
    <row r="94" spans="1:10" ht="15" x14ac:dyDescent="0.25">
      <c r="A94" s="5"/>
      <c r="B94" s="6">
        <v>93</v>
      </c>
      <c r="C94" s="130"/>
      <c r="D94" s="131" t="str">
        <f>IF(OR(E94="",E94="(select option)"),"",VLOOKUP(E94,DropDowns!C:D,2,0))</f>
        <v/>
      </c>
      <c r="E94" s="132"/>
      <c r="F94" s="133"/>
      <c r="G94" s="134"/>
      <c r="H94" s="5"/>
      <c r="I94" s="5"/>
    </row>
    <row r="95" spans="1:10" ht="15" x14ac:dyDescent="0.25">
      <c r="A95" s="5"/>
      <c r="B95" s="6"/>
      <c r="C95" s="70" t="s">
        <v>229</v>
      </c>
      <c r="D95" s="68"/>
      <c r="E95" s="87"/>
      <c r="F95" s="128"/>
      <c r="G95" s="89"/>
      <c r="H95" s="5"/>
      <c r="I95" s="5"/>
    </row>
    <row r="96" spans="1:10" ht="49.5" customHeight="1" x14ac:dyDescent="0.25">
      <c r="A96" s="5"/>
      <c r="B96" s="6">
        <v>94</v>
      </c>
      <c r="C96" s="55" t="s">
        <v>230</v>
      </c>
      <c r="D96" s="54" t="str">
        <f>IF(OR(E96="",E96="(select option)"),"",IF(VLOOKUP(E96,DropDowns!B:D,3,0)=0,"",VLOOKUP(E96,DropDowns!B:D,3,0)))</f>
        <v/>
      </c>
      <c r="E96" s="46" t="s">
        <v>77</v>
      </c>
      <c r="F96" s="125"/>
      <c r="G96" s="43" t="s">
        <v>78</v>
      </c>
      <c r="H96" s="5"/>
      <c r="I96" s="5" t="str">
        <f t="shared" ref="I96:I114" si="4">IF(OR(AND(D96&lt;3,E96&lt;&gt;"N/A" ),AND(G96&gt;1,G96&lt;&gt;"(chagua kiwango)",E96&lt;&gt;"N/A")),"Yes","No")</f>
        <v>No</v>
      </c>
      <c r="J96" s="8">
        <v>5</v>
      </c>
    </row>
    <row r="97" spans="1:10" ht="49.5" customHeight="1" x14ac:dyDescent="0.25">
      <c r="A97" s="5"/>
      <c r="B97" s="6">
        <v>95</v>
      </c>
      <c r="C97" s="55" t="s">
        <v>90</v>
      </c>
      <c r="D97" s="54" t="str">
        <f>IF(OR(E97="",E97="(select option)"),"",IF(VLOOKUP(E97,DropDowns!B:D,3,0)=0,"",VLOOKUP(E97,DropDowns!B:D,3,0)))</f>
        <v/>
      </c>
      <c r="E97" s="46" t="s">
        <v>77</v>
      </c>
      <c r="F97" s="125"/>
      <c r="G97" s="43" t="s">
        <v>78</v>
      </c>
      <c r="H97" s="5"/>
      <c r="I97" s="5" t="str">
        <f t="shared" si="4"/>
        <v>No</v>
      </c>
      <c r="J97" s="8">
        <v>5</v>
      </c>
    </row>
    <row r="98" spans="1:10" ht="49.5" customHeight="1" x14ac:dyDescent="0.25">
      <c r="A98" s="5"/>
      <c r="B98" s="6">
        <v>96</v>
      </c>
      <c r="C98" s="55" t="s">
        <v>231</v>
      </c>
      <c r="D98" s="54" t="str">
        <f>IF(OR(E98="",E98="(select option)"),"",IF(VLOOKUP(E98,DropDowns!B:D,3,0)=0,"",VLOOKUP(E98,DropDowns!B:D,3,0)))</f>
        <v/>
      </c>
      <c r="E98" s="46" t="s">
        <v>77</v>
      </c>
      <c r="F98" s="125"/>
      <c r="G98" s="43" t="s">
        <v>78</v>
      </c>
      <c r="H98" s="5"/>
      <c r="I98" s="5" t="str">
        <f t="shared" si="4"/>
        <v>No</v>
      </c>
      <c r="J98" s="8">
        <v>5</v>
      </c>
    </row>
    <row r="99" spans="1:10" ht="49.5" customHeight="1" x14ac:dyDescent="0.25">
      <c r="A99" s="5"/>
      <c r="B99" s="6">
        <v>97</v>
      </c>
      <c r="C99" s="55" t="s">
        <v>232</v>
      </c>
      <c r="D99" s="54" t="str">
        <f>IF(OR(E99="",E99="(select option)"),"",IF(VLOOKUP(E99,DropDowns!B:D,3,0)=0,"",VLOOKUP(E99,DropDowns!B:D,3,0)))</f>
        <v/>
      </c>
      <c r="E99" s="46" t="s">
        <v>77</v>
      </c>
      <c r="F99" s="125"/>
      <c r="G99" s="43" t="s">
        <v>78</v>
      </c>
      <c r="H99" s="5"/>
      <c r="I99" s="5" t="str">
        <f t="shared" si="4"/>
        <v>No</v>
      </c>
      <c r="J99" s="8">
        <v>5</v>
      </c>
    </row>
    <row r="100" spans="1:10" ht="49.5" customHeight="1" x14ac:dyDescent="0.25">
      <c r="A100" s="5"/>
      <c r="B100" s="6">
        <v>98</v>
      </c>
      <c r="C100" s="55" t="s">
        <v>91</v>
      </c>
      <c r="D100" s="54" t="str">
        <f>IF(OR(E100="",E100="(select option)"),"",IF(VLOOKUP(E100,DropDowns!B:D,3,0)=0,"",VLOOKUP(E100,DropDowns!B:D,3,0)))</f>
        <v/>
      </c>
      <c r="E100" s="46" t="s">
        <v>77</v>
      </c>
      <c r="F100" s="125"/>
      <c r="G100" s="43" t="s">
        <v>78</v>
      </c>
      <c r="H100" s="5"/>
      <c r="I100" s="5" t="str">
        <f t="shared" si="4"/>
        <v>No</v>
      </c>
      <c r="J100" s="8">
        <v>5</v>
      </c>
    </row>
    <row r="101" spans="1:10" ht="49.5" customHeight="1" x14ac:dyDescent="0.25">
      <c r="A101" s="5"/>
      <c r="B101" s="6">
        <v>99</v>
      </c>
      <c r="C101" s="55" t="s">
        <v>92</v>
      </c>
      <c r="D101" s="54" t="str">
        <f>IF(OR(E101="",E101="(select option)"),"",IF(VLOOKUP(E101,DropDowns!B:D,3,0)=0,"",VLOOKUP(E101,DropDowns!B:D,3,0)))</f>
        <v/>
      </c>
      <c r="E101" s="46" t="s">
        <v>77</v>
      </c>
      <c r="F101" s="125"/>
      <c r="G101" s="43" t="s">
        <v>78</v>
      </c>
      <c r="H101" s="5"/>
      <c r="I101" s="5" t="str">
        <f t="shared" si="4"/>
        <v>No</v>
      </c>
      <c r="J101" s="8">
        <v>5</v>
      </c>
    </row>
    <row r="102" spans="1:10" ht="49.5" customHeight="1" x14ac:dyDescent="0.25">
      <c r="A102" s="5"/>
      <c r="B102" s="6">
        <v>100</v>
      </c>
      <c r="C102" s="55" t="s">
        <v>93</v>
      </c>
      <c r="D102" s="54" t="str">
        <f>IF(OR(E102="",E102="(select option)"),"",IF(VLOOKUP(E102,DropDowns!B:D,3,0)=0,"",VLOOKUP(E102,DropDowns!B:D,3,0)))</f>
        <v/>
      </c>
      <c r="E102" s="46" t="s">
        <v>77</v>
      </c>
      <c r="F102" s="125"/>
      <c r="G102" s="43" t="s">
        <v>78</v>
      </c>
      <c r="H102" s="5"/>
      <c r="I102" s="5" t="str">
        <f t="shared" si="4"/>
        <v>No</v>
      </c>
      <c r="J102" s="8">
        <v>5</v>
      </c>
    </row>
    <row r="103" spans="1:10" ht="49.5" customHeight="1" x14ac:dyDescent="0.25">
      <c r="A103" s="5"/>
      <c r="B103" s="6">
        <v>101</v>
      </c>
      <c r="C103" s="55" t="s">
        <v>94</v>
      </c>
      <c r="D103" s="54" t="str">
        <f>IF(OR(E103="",E103="(select option)"),"",IF(VLOOKUP(E103,DropDowns!B:D,3,0)=0,"",VLOOKUP(E103,DropDowns!B:D,3,0)))</f>
        <v/>
      </c>
      <c r="E103" s="46" t="s">
        <v>77</v>
      </c>
      <c r="F103" s="125"/>
      <c r="G103" s="43" t="s">
        <v>78</v>
      </c>
      <c r="H103" s="5"/>
      <c r="I103" s="5" t="str">
        <f t="shared" si="4"/>
        <v>No</v>
      </c>
      <c r="J103" s="8">
        <v>5</v>
      </c>
    </row>
    <row r="104" spans="1:10" ht="49.5" customHeight="1" x14ac:dyDescent="0.25">
      <c r="A104" s="5"/>
      <c r="B104" s="6">
        <v>102</v>
      </c>
      <c r="C104" s="55" t="s">
        <v>233</v>
      </c>
      <c r="D104" s="54" t="str">
        <f>IF(OR(E104="",E104="(select option)"),"",IF(VLOOKUP(E104,DropDowns!B:D,3,0)=0,"",VLOOKUP(E104,DropDowns!B:D,3,0)))</f>
        <v/>
      </c>
      <c r="E104" s="46" t="s">
        <v>77</v>
      </c>
      <c r="F104" s="125"/>
      <c r="G104" s="43" t="s">
        <v>78</v>
      </c>
      <c r="H104" s="5"/>
      <c r="I104" s="5" t="str">
        <f t="shared" si="4"/>
        <v>No</v>
      </c>
      <c r="J104" s="8">
        <v>5</v>
      </c>
    </row>
    <row r="105" spans="1:10" ht="49.5" customHeight="1" x14ac:dyDescent="0.25">
      <c r="A105" s="5"/>
      <c r="B105" s="6">
        <v>103</v>
      </c>
      <c r="C105" s="55" t="s">
        <v>120</v>
      </c>
      <c r="D105" s="54" t="str">
        <f>IF(OR(E105="",E105="(select option)"),"",IF(VLOOKUP(E105,DropDowns!B:D,3,0)=0,"",VLOOKUP(E105,DropDowns!B:D,3,0)))</f>
        <v/>
      </c>
      <c r="E105" s="46" t="s">
        <v>77</v>
      </c>
      <c r="F105" s="125"/>
      <c r="G105" s="43" t="s">
        <v>78</v>
      </c>
      <c r="H105" s="5"/>
      <c r="I105" s="5" t="str">
        <f t="shared" si="4"/>
        <v>No</v>
      </c>
      <c r="J105" s="8">
        <v>5</v>
      </c>
    </row>
    <row r="106" spans="1:10" ht="49.5" customHeight="1" x14ac:dyDescent="0.25">
      <c r="A106" s="5"/>
      <c r="B106" s="6">
        <v>104</v>
      </c>
      <c r="C106" s="55" t="s">
        <v>234</v>
      </c>
      <c r="D106" s="54" t="str">
        <f>IF(OR(E106="",E106="(select option)"),"",IF(VLOOKUP(E106,DropDowns!B:D,3,0)=0,"",VLOOKUP(E106,DropDowns!B:D,3,0)))</f>
        <v/>
      </c>
      <c r="E106" s="46" t="s">
        <v>77</v>
      </c>
      <c r="F106" s="125"/>
      <c r="G106" s="43" t="s">
        <v>78</v>
      </c>
      <c r="H106" s="5"/>
      <c r="I106" s="5" t="str">
        <f t="shared" si="4"/>
        <v>No</v>
      </c>
      <c r="J106" s="8">
        <v>5</v>
      </c>
    </row>
    <row r="107" spans="1:10" ht="49.5" customHeight="1" x14ac:dyDescent="0.25">
      <c r="A107" s="5"/>
      <c r="B107" s="6">
        <v>105</v>
      </c>
      <c r="C107" s="55" t="s">
        <v>121</v>
      </c>
      <c r="D107" s="54" t="str">
        <f>IF(OR(E107="",E107="(select option)"),"",IF(VLOOKUP(E107,DropDowns!B:D,3,0)=0,"",VLOOKUP(E107,DropDowns!B:D,3,0)))</f>
        <v/>
      </c>
      <c r="E107" s="46" t="s">
        <v>77</v>
      </c>
      <c r="F107" s="125"/>
      <c r="G107" s="43" t="s">
        <v>78</v>
      </c>
      <c r="H107" s="5"/>
      <c r="I107" s="5" t="str">
        <f t="shared" si="4"/>
        <v>No</v>
      </c>
      <c r="J107" s="8">
        <v>5</v>
      </c>
    </row>
    <row r="108" spans="1:10" ht="49.5" customHeight="1" x14ac:dyDescent="0.25">
      <c r="A108" s="5"/>
      <c r="B108" s="6">
        <v>106</v>
      </c>
      <c r="C108" s="55" t="s">
        <v>122</v>
      </c>
      <c r="D108" s="54" t="str">
        <f>IF(OR(E108="",E108="(select option)"),"",IF(VLOOKUP(E108,DropDowns!B:D,3,0)=0,"",VLOOKUP(E108,DropDowns!B:D,3,0)))</f>
        <v/>
      </c>
      <c r="E108" s="46" t="s">
        <v>77</v>
      </c>
      <c r="F108" s="125"/>
      <c r="G108" s="43" t="s">
        <v>78</v>
      </c>
      <c r="H108" s="5"/>
      <c r="I108" s="5" t="str">
        <f t="shared" si="4"/>
        <v>No</v>
      </c>
      <c r="J108" s="8">
        <v>5</v>
      </c>
    </row>
    <row r="109" spans="1:10" ht="49.5" customHeight="1" x14ac:dyDescent="0.25">
      <c r="A109" s="5"/>
      <c r="B109" s="6">
        <v>107</v>
      </c>
      <c r="C109" s="55" t="s">
        <v>235</v>
      </c>
      <c r="D109" s="54" t="str">
        <f>IF(OR(E109="",E109="(select option)"),"",IF(VLOOKUP(E109,DropDowns!B:D,3,0)=0,"",VLOOKUP(E109,DropDowns!B:D,3,0)))</f>
        <v/>
      </c>
      <c r="E109" s="46" t="s">
        <v>77</v>
      </c>
      <c r="F109" s="125"/>
      <c r="G109" s="43" t="s">
        <v>78</v>
      </c>
      <c r="H109" s="5"/>
      <c r="I109" s="5" t="str">
        <f t="shared" si="4"/>
        <v>No</v>
      </c>
      <c r="J109" s="8">
        <v>5</v>
      </c>
    </row>
    <row r="110" spans="1:10" ht="49.5" customHeight="1" x14ac:dyDescent="0.25">
      <c r="A110" s="5"/>
      <c r="B110" s="6">
        <v>108</v>
      </c>
      <c r="C110" s="55" t="s">
        <v>123</v>
      </c>
      <c r="D110" s="54" t="str">
        <f>IF(OR(E110="",E110="(select option)"),"",IF(VLOOKUP(E110,DropDowns!B:D,3,0)=0,"",VLOOKUP(E110,DropDowns!B:D,3,0)))</f>
        <v/>
      </c>
      <c r="E110" s="46" t="s">
        <v>77</v>
      </c>
      <c r="F110" s="125"/>
      <c r="G110" s="43" t="s">
        <v>78</v>
      </c>
      <c r="H110" s="5"/>
      <c r="I110" s="5" t="str">
        <f t="shared" si="4"/>
        <v>No</v>
      </c>
      <c r="J110" s="8">
        <v>5</v>
      </c>
    </row>
    <row r="111" spans="1:10" ht="49.5" customHeight="1" x14ac:dyDescent="0.25">
      <c r="A111" s="5"/>
      <c r="B111" s="6">
        <v>109</v>
      </c>
      <c r="C111" s="55" t="s">
        <v>236</v>
      </c>
      <c r="D111" s="54" t="str">
        <f>IF(OR(E111="",E111="(select option)"),"",IF(VLOOKUP(E111,DropDowns!B:D,3,0)=0,"",VLOOKUP(E111,DropDowns!B:D,3,0)))</f>
        <v/>
      </c>
      <c r="E111" s="46" t="s">
        <v>77</v>
      </c>
      <c r="F111" s="125"/>
      <c r="G111" s="43" t="s">
        <v>78</v>
      </c>
      <c r="H111" s="5"/>
      <c r="I111" s="5" t="str">
        <f t="shared" si="4"/>
        <v>No</v>
      </c>
      <c r="J111" s="8">
        <v>5</v>
      </c>
    </row>
    <row r="112" spans="1:10" ht="49.5" customHeight="1" x14ac:dyDescent="0.25">
      <c r="A112" s="5"/>
      <c r="B112" s="6">
        <v>110</v>
      </c>
      <c r="C112" s="55" t="s">
        <v>237</v>
      </c>
      <c r="D112" s="54" t="str">
        <f>IF(OR(E112="",E112="(select option)"),"",IF(VLOOKUP(E112,DropDowns!B:D,3,0)=0,"",VLOOKUP(E112,DropDowns!B:D,3,0)))</f>
        <v/>
      </c>
      <c r="E112" s="46" t="s">
        <v>77</v>
      </c>
      <c r="F112" s="125"/>
      <c r="G112" s="43" t="s">
        <v>78</v>
      </c>
      <c r="H112" s="5"/>
      <c r="I112" s="5" t="str">
        <f t="shared" si="4"/>
        <v>No</v>
      </c>
      <c r="J112" s="8">
        <v>5</v>
      </c>
    </row>
    <row r="113" spans="1:10" ht="49.5" customHeight="1" x14ac:dyDescent="0.25">
      <c r="A113" s="5"/>
      <c r="B113" s="6">
        <v>111</v>
      </c>
      <c r="C113" s="55" t="s">
        <v>238</v>
      </c>
      <c r="D113" s="54" t="str">
        <f>IF(OR(E113="",E113="(select option)"),"",IF(VLOOKUP(E113,DropDowns!B:D,3,0)=0,"",VLOOKUP(E113,DropDowns!B:D,3,0)))</f>
        <v/>
      </c>
      <c r="E113" s="46" t="s">
        <v>77</v>
      </c>
      <c r="F113" s="125"/>
      <c r="G113" s="43" t="s">
        <v>78</v>
      </c>
      <c r="H113" s="5"/>
      <c r="I113" s="5" t="str">
        <f t="shared" si="4"/>
        <v>No</v>
      </c>
      <c r="J113" s="8">
        <v>5</v>
      </c>
    </row>
    <row r="114" spans="1:10" ht="49.5" customHeight="1" x14ac:dyDescent="0.25">
      <c r="A114" s="5"/>
      <c r="B114" s="6">
        <v>112</v>
      </c>
      <c r="C114" s="99" t="s">
        <v>239</v>
      </c>
      <c r="D114" s="54" t="str">
        <f>IF(OR(E114="",E114="(select option)"),"",IF(VLOOKUP(E114,DropDowns!B:D,3,0)=0,"",VLOOKUP(E114,DropDowns!B:D,3,0)))</f>
        <v/>
      </c>
      <c r="E114" s="46" t="s">
        <v>77</v>
      </c>
      <c r="F114" s="126"/>
      <c r="G114" s="43" t="s">
        <v>78</v>
      </c>
      <c r="H114" s="5"/>
      <c r="I114" s="5" t="str">
        <f t="shared" si="4"/>
        <v>No</v>
      </c>
      <c r="J114" s="8">
        <v>5</v>
      </c>
    </row>
    <row r="115" spans="1:10" ht="15" x14ac:dyDescent="0.25">
      <c r="A115" s="5"/>
      <c r="B115" s="6">
        <v>113</v>
      </c>
      <c r="C115" s="56"/>
      <c r="D115" s="57" t="str">
        <f>IF(OR(E115="",E115="(select option)"),"",VLOOKUP(E115,DropDowns!C:D,2,0))</f>
        <v/>
      </c>
      <c r="E115" s="36"/>
      <c r="F115" s="127"/>
      <c r="G115" s="22"/>
      <c r="H115" s="5"/>
      <c r="I115" s="5"/>
    </row>
    <row r="116" spans="1:10" ht="36.75" customHeight="1" thickBot="1" x14ac:dyDescent="0.3">
      <c r="A116" s="5"/>
      <c r="B116" s="6">
        <v>114</v>
      </c>
      <c r="C116" s="16"/>
      <c r="D116" s="5" t="str">
        <f>IF(OR(E116="",E116="(select option)"),"",VLOOKUP(E116,DropDowns!C:D,2,0))</f>
        <v/>
      </c>
      <c r="E116" s="31"/>
      <c r="F116" s="120"/>
      <c r="G116" s="4"/>
      <c r="H116" s="5"/>
      <c r="I116" s="5"/>
    </row>
    <row r="117" spans="1:10" ht="15.75" thickBot="1" x14ac:dyDescent="0.3">
      <c r="A117" s="5"/>
      <c r="B117" s="6">
        <v>115</v>
      </c>
      <c r="C117" s="50" t="s">
        <v>53</v>
      </c>
      <c r="D117" s="51" t="str">
        <f>IF(COUNT(D118:D140)=0,"",ROUND(SUM(D118:D140)/COUNT(D118:D140),0))</f>
        <v/>
      </c>
      <c r="E117" s="34"/>
      <c r="F117" s="121"/>
      <c r="G117" s="9" t="str">
        <f>IFERROR(ROUND(SUM(G118:G140)/COUNT(G118:G140),0),"")</f>
        <v/>
      </c>
      <c r="H117" s="5"/>
      <c r="I117" s="5"/>
    </row>
    <row r="118" spans="1:10" ht="15" customHeight="1" x14ac:dyDescent="0.25">
      <c r="A118" s="5"/>
      <c r="B118" s="6">
        <v>116</v>
      </c>
      <c r="C118" s="130"/>
      <c r="D118" s="131" t="str">
        <f>IF(OR(E118="",E118="(select option)"),"",VLOOKUP(E118,DropDowns!C:D,2,0))</f>
        <v/>
      </c>
      <c r="E118" s="132"/>
      <c r="F118" s="133"/>
      <c r="G118" s="134"/>
      <c r="H118" s="5"/>
      <c r="I118" s="5"/>
    </row>
    <row r="119" spans="1:10" ht="15" x14ac:dyDescent="0.25">
      <c r="A119" s="5"/>
      <c r="B119" s="6">
        <v>117</v>
      </c>
      <c r="C119" s="70" t="s">
        <v>251</v>
      </c>
      <c r="D119" s="52" t="str">
        <f>IF(OR(E119="",E119="(select option)"),"",VLOOKUP(E119,DropDowns!C:D,2,0))</f>
        <v/>
      </c>
      <c r="E119" s="35"/>
      <c r="F119" s="123"/>
      <c r="G119" s="21"/>
      <c r="H119" s="5"/>
      <c r="I119" s="5"/>
    </row>
    <row r="120" spans="1:10" ht="45.75" customHeight="1" x14ac:dyDescent="0.25">
      <c r="A120" s="5"/>
      <c r="B120" s="6">
        <v>118</v>
      </c>
      <c r="C120" s="97" t="s">
        <v>124</v>
      </c>
      <c r="D120" s="54" t="str">
        <f>IF(OR(E120="",E120="(select option)"),"",IF(VLOOKUP(E120,DropDowns!B:D,3,0)=0,"",VLOOKUP(E120,DropDowns!B:D,3,0)))</f>
        <v/>
      </c>
      <c r="E120" s="69" t="s">
        <v>77</v>
      </c>
      <c r="F120" s="124"/>
      <c r="G120" s="67" t="s">
        <v>78</v>
      </c>
      <c r="H120" s="5"/>
      <c r="I120" s="5" t="str">
        <f t="shared" ref="I120:I139" si="5">IF(OR(AND(D120&lt;3,E120&lt;&gt;"N/A" ),AND(G120&gt;1,G120&lt;&gt;"(chagua kiwango)",E120&lt;&gt;"N/A")),"Yes","No")</f>
        <v>No</v>
      </c>
      <c r="J120" s="8">
        <v>6</v>
      </c>
    </row>
    <row r="121" spans="1:10" ht="45.75" customHeight="1" x14ac:dyDescent="0.25">
      <c r="A121" s="5"/>
      <c r="B121" s="6">
        <v>119</v>
      </c>
      <c r="C121" s="53" t="s">
        <v>125</v>
      </c>
      <c r="D121" s="54" t="str">
        <f>IF(OR(E121="",E121="(select option)"),"",IF(VLOOKUP(E121,DropDowns!B:D,3,0)=0,"",VLOOKUP(E121,DropDowns!B:D,3,0)))</f>
        <v/>
      </c>
      <c r="E121" s="69" t="s">
        <v>77</v>
      </c>
      <c r="F121" s="125"/>
      <c r="G121" s="67" t="s">
        <v>78</v>
      </c>
      <c r="H121" s="5"/>
      <c r="I121" s="5" t="str">
        <f t="shared" si="5"/>
        <v>No</v>
      </c>
      <c r="J121" s="8">
        <v>6</v>
      </c>
    </row>
    <row r="122" spans="1:10" ht="45.75" customHeight="1" x14ac:dyDescent="0.25">
      <c r="A122" s="5"/>
      <c r="B122" s="6">
        <v>120</v>
      </c>
      <c r="C122" s="53" t="s">
        <v>240</v>
      </c>
      <c r="D122" s="54" t="str">
        <f>IF(OR(E122="",E122="(select option)"),"",IF(VLOOKUP(E122,DropDowns!B:D,3,0)=0,"",VLOOKUP(E122,DropDowns!B:D,3,0)))</f>
        <v/>
      </c>
      <c r="E122" s="69" t="s">
        <v>77</v>
      </c>
      <c r="F122" s="125"/>
      <c r="G122" s="67" t="s">
        <v>78</v>
      </c>
      <c r="H122" s="5"/>
      <c r="I122" s="5" t="str">
        <f t="shared" si="5"/>
        <v>No</v>
      </c>
      <c r="J122" s="8">
        <v>6</v>
      </c>
    </row>
    <row r="123" spans="1:10" ht="45.75" customHeight="1" x14ac:dyDescent="0.25">
      <c r="A123" s="5"/>
      <c r="B123" s="6">
        <v>121</v>
      </c>
      <c r="C123" s="53" t="s">
        <v>241</v>
      </c>
      <c r="D123" s="54" t="str">
        <f>IF(OR(E123="",E123="(select option)"),"",IF(VLOOKUP(E123,DropDowns!B:D,3,0)=0,"",VLOOKUP(E123,DropDowns!B:D,3,0)))</f>
        <v/>
      </c>
      <c r="E123" s="69" t="s">
        <v>77</v>
      </c>
      <c r="F123" s="125"/>
      <c r="G123" s="67" t="s">
        <v>78</v>
      </c>
      <c r="H123" s="5"/>
      <c r="I123" s="5" t="str">
        <f t="shared" si="5"/>
        <v>No</v>
      </c>
      <c r="J123" s="8">
        <v>6</v>
      </c>
    </row>
    <row r="124" spans="1:10" ht="45.75" customHeight="1" x14ac:dyDescent="0.25">
      <c r="A124" s="5"/>
      <c r="B124" s="6">
        <v>122</v>
      </c>
      <c r="C124" s="53" t="s">
        <v>126</v>
      </c>
      <c r="D124" s="54" t="str">
        <f>IF(OR(E124="",E124="(select option)"),"",IF(VLOOKUP(E124,DropDowns!B:D,3,0)=0,"",VLOOKUP(E124,DropDowns!B:D,3,0)))</f>
        <v/>
      </c>
      <c r="E124" s="69" t="s">
        <v>77</v>
      </c>
      <c r="F124" s="125"/>
      <c r="G124" s="67" t="s">
        <v>78</v>
      </c>
      <c r="H124" s="5"/>
      <c r="I124" s="5" t="str">
        <f t="shared" si="5"/>
        <v>No</v>
      </c>
      <c r="J124" s="8">
        <v>6</v>
      </c>
    </row>
    <row r="125" spans="1:10" ht="45.75" customHeight="1" x14ac:dyDescent="0.25">
      <c r="A125" s="5"/>
      <c r="B125" s="6">
        <v>123</v>
      </c>
      <c r="C125" s="53" t="s">
        <v>127</v>
      </c>
      <c r="D125" s="54" t="str">
        <f>IF(OR(E125="",E125="(select option)"),"",IF(VLOOKUP(E125,DropDowns!B:D,3,0)=0,"",VLOOKUP(E125,DropDowns!B:D,3,0)))</f>
        <v/>
      </c>
      <c r="E125" s="69" t="s">
        <v>77</v>
      </c>
      <c r="F125" s="125"/>
      <c r="G125" s="67" t="s">
        <v>78</v>
      </c>
      <c r="H125" s="5"/>
      <c r="I125" s="5" t="str">
        <f t="shared" si="5"/>
        <v>No</v>
      </c>
      <c r="J125" s="8">
        <v>6</v>
      </c>
    </row>
    <row r="126" spans="1:10" ht="45.75" customHeight="1" x14ac:dyDescent="0.25">
      <c r="A126" s="5"/>
      <c r="B126" s="6">
        <v>124</v>
      </c>
      <c r="C126" s="53" t="s">
        <v>128</v>
      </c>
      <c r="D126" s="54" t="str">
        <f>IF(OR(E126="",E126="(select option)"),"",IF(VLOOKUP(E126,DropDowns!B:D,3,0)=0,"",VLOOKUP(E126,DropDowns!B:D,3,0)))</f>
        <v/>
      </c>
      <c r="E126" s="69" t="s">
        <v>77</v>
      </c>
      <c r="F126" s="125"/>
      <c r="G126" s="67" t="s">
        <v>78</v>
      </c>
      <c r="H126" s="5"/>
      <c r="I126" s="5" t="str">
        <f t="shared" si="5"/>
        <v>No</v>
      </c>
      <c r="J126" s="8">
        <v>6</v>
      </c>
    </row>
    <row r="127" spans="1:10" ht="45.75" customHeight="1" x14ac:dyDescent="0.25">
      <c r="A127" s="5"/>
      <c r="B127" s="6">
        <v>125</v>
      </c>
      <c r="C127" s="53" t="s">
        <v>242</v>
      </c>
      <c r="D127" s="54" t="str">
        <f>IF(OR(E127="",E127="(select option)"),"",IF(VLOOKUP(E127,DropDowns!B:D,3,0)=0,"",VLOOKUP(E127,DropDowns!B:D,3,0)))</f>
        <v/>
      </c>
      <c r="E127" s="69" t="s">
        <v>77</v>
      </c>
      <c r="F127" s="125"/>
      <c r="G127" s="67" t="s">
        <v>78</v>
      </c>
      <c r="H127" s="5"/>
      <c r="I127" s="5" t="str">
        <f t="shared" si="5"/>
        <v>No</v>
      </c>
      <c r="J127" s="8">
        <v>6</v>
      </c>
    </row>
    <row r="128" spans="1:10" ht="45.75" customHeight="1" x14ac:dyDescent="0.25">
      <c r="A128" s="5"/>
      <c r="B128" s="6">
        <v>126</v>
      </c>
      <c r="C128" s="71" t="s">
        <v>129</v>
      </c>
      <c r="D128" s="54" t="str">
        <f>IF(OR(E128="",E128="(select option)"),"",IF(VLOOKUP(E128,DropDowns!B:D,3,0)=0,"",VLOOKUP(E128,DropDowns!B:D,3,0)))</f>
        <v/>
      </c>
      <c r="E128" s="69" t="s">
        <v>77</v>
      </c>
      <c r="F128" s="126"/>
      <c r="G128" s="67" t="s">
        <v>78</v>
      </c>
      <c r="H128" s="5"/>
      <c r="I128" s="5" t="str">
        <f t="shared" si="5"/>
        <v>No</v>
      </c>
      <c r="J128" s="8">
        <v>6</v>
      </c>
    </row>
    <row r="129" spans="1:10" ht="15" x14ac:dyDescent="0.25">
      <c r="A129" s="5"/>
      <c r="B129" s="6">
        <v>127</v>
      </c>
      <c r="C129" s="56"/>
      <c r="D129" s="57" t="str">
        <f>IF(OR(E129="",E129="(select option)"),"",VLOOKUP(E129,DropDowns!C:D,2,0))</f>
        <v/>
      </c>
      <c r="E129" s="36"/>
      <c r="F129" s="127"/>
      <c r="G129" s="22"/>
      <c r="H129" s="5"/>
      <c r="I129" s="5" t="str">
        <f t="shared" si="5"/>
        <v>No</v>
      </c>
      <c r="J129" s="8">
        <v>6</v>
      </c>
    </row>
    <row r="130" spans="1:10" ht="15" x14ac:dyDescent="0.25">
      <c r="A130" s="5"/>
      <c r="B130" s="6">
        <v>128</v>
      </c>
      <c r="C130" s="102"/>
      <c r="D130" s="103" t="str">
        <f>IF(OR(E130="",E130="(select option)"),"",VLOOKUP(E130,DropDowns!C:D,2,0))</f>
        <v/>
      </c>
      <c r="E130" s="87"/>
      <c r="F130" s="128"/>
      <c r="G130" s="89"/>
      <c r="H130" s="5"/>
      <c r="I130" s="5" t="str">
        <f t="shared" si="5"/>
        <v>No</v>
      </c>
      <c r="J130" s="8">
        <v>6</v>
      </c>
    </row>
    <row r="131" spans="1:10" ht="15" x14ac:dyDescent="0.25">
      <c r="A131" s="5"/>
      <c r="B131" s="6">
        <v>129</v>
      </c>
      <c r="C131" s="70" t="s">
        <v>244</v>
      </c>
      <c r="D131" s="52" t="str">
        <f>IF(OR(E131="",E131="(select option)"),"",VLOOKUP(E131,DropDowns!C:D,2,0))</f>
        <v/>
      </c>
      <c r="E131" s="35"/>
      <c r="F131" s="123"/>
      <c r="G131" s="21"/>
      <c r="H131" s="5"/>
      <c r="I131" s="5" t="str">
        <f t="shared" si="5"/>
        <v>No</v>
      </c>
      <c r="J131" s="8">
        <v>6</v>
      </c>
    </row>
    <row r="132" spans="1:10" ht="39" customHeight="1" x14ac:dyDescent="0.25">
      <c r="A132" s="5"/>
      <c r="B132" s="6">
        <v>130</v>
      </c>
      <c r="C132" s="97" t="s">
        <v>246</v>
      </c>
      <c r="D132" s="54" t="str">
        <f>IF(OR(E132="",E132="(select option)"),"",IF(VLOOKUP(E132,DropDowns!B:D,3,0)=0,"",VLOOKUP(E132,DropDowns!B:D,3,0)))</f>
        <v/>
      </c>
      <c r="E132" s="69" t="s">
        <v>77</v>
      </c>
      <c r="F132" s="124"/>
      <c r="G132" s="67" t="s">
        <v>78</v>
      </c>
      <c r="H132" s="5"/>
      <c r="I132" s="5" t="str">
        <f t="shared" si="5"/>
        <v>No</v>
      </c>
      <c r="J132" s="8">
        <v>6</v>
      </c>
    </row>
    <row r="133" spans="1:10" ht="39" customHeight="1" x14ac:dyDescent="0.25">
      <c r="A133" s="5"/>
      <c r="B133" s="6">
        <v>131</v>
      </c>
      <c r="C133" s="53" t="s">
        <v>179</v>
      </c>
      <c r="D133" s="54" t="str">
        <f>IF(OR(E133="",E133="(select option)"),"",IF(VLOOKUP(E133,DropDowns!B:D,3,0)=0,"",VLOOKUP(E133,DropDowns!B:D,3,0)))</f>
        <v/>
      </c>
      <c r="E133" s="69" t="s">
        <v>77</v>
      </c>
      <c r="F133" s="125"/>
      <c r="G133" s="67" t="s">
        <v>78</v>
      </c>
      <c r="H133" s="5"/>
      <c r="I133" s="5" t="str">
        <f t="shared" si="5"/>
        <v>No</v>
      </c>
      <c r="J133" s="8">
        <v>6</v>
      </c>
    </row>
    <row r="134" spans="1:10" ht="39" customHeight="1" x14ac:dyDescent="0.25">
      <c r="A134" s="5"/>
      <c r="B134" s="6">
        <v>132</v>
      </c>
      <c r="C134" s="71" t="s">
        <v>247</v>
      </c>
      <c r="D134" s="54" t="str">
        <f>IF(OR(E134="",E134="(select option)"),"",IF(VLOOKUP(E134,DropDowns!B:D,3,0)=0,"",VLOOKUP(E134,DropDowns!B:D,3,0)))</f>
        <v/>
      </c>
      <c r="E134" s="69" t="s">
        <v>77</v>
      </c>
      <c r="F134" s="126"/>
      <c r="G134" s="67" t="s">
        <v>78</v>
      </c>
      <c r="H134" s="5"/>
      <c r="I134" s="5" t="str">
        <f t="shared" si="5"/>
        <v>No</v>
      </c>
      <c r="J134" s="8">
        <v>6</v>
      </c>
    </row>
    <row r="135" spans="1:10" ht="15" x14ac:dyDescent="0.25">
      <c r="A135" s="5"/>
      <c r="B135" s="6">
        <v>133</v>
      </c>
      <c r="C135" s="56"/>
      <c r="D135" s="57" t="str">
        <f>IF(OR(E135="",E135="(select option)"),"",VLOOKUP(E135,DropDowns!C:D,2,0))</f>
        <v/>
      </c>
      <c r="E135" s="36"/>
      <c r="F135" s="127"/>
      <c r="G135" s="22"/>
      <c r="H135" s="5"/>
      <c r="I135" s="5" t="str">
        <f t="shared" si="5"/>
        <v>No</v>
      </c>
      <c r="J135" s="8">
        <v>6</v>
      </c>
    </row>
    <row r="136" spans="1:10" ht="15" x14ac:dyDescent="0.25">
      <c r="A136" s="5"/>
      <c r="B136" s="6">
        <v>134</v>
      </c>
      <c r="C136" s="100"/>
      <c r="D136" s="88" t="str">
        <f>IF(OR(E136="",E136="(select option)"),"",VLOOKUP(E136,DropDowns!C:D,2,0))</f>
        <v/>
      </c>
      <c r="E136" s="87"/>
      <c r="F136" s="128"/>
      <c r="G136" s="89"/>
      <c r="H136" s="5"/>
      <c r="I136" s="5" t="str">
        <f t="shared" si="5"/>
        <v>No</v>
      </c>
      <c r="J136" s="8">
        <v>6</v>
      </c>
    </row>
    <row r="137" spans="1:10" ht="15" x14ac:dyDescent="0.25">
      <c r="A137" s="5"/>
      <c r="B137" s="6">
        <v>135</v>
      </c>
      <c r="C137" s="70" t="s">
        <v>248</v>
      </c>
      <c r="D137" s="52" t="str">
        <f>IF(OR(E137="",E137="(select option)"),"",VLOOKUP(E137,DropDowns!C:D,2,0))</f>
        <v/>
      </c>
      <c r="E137" s="35"/>
      <c r="F137" s="123"/>
      <c r="G137" s="21"/>
      <c r="H137" s="5"/>
      <c r="I137" s="5" t="str">
        <f t="shared" si="5"/>
        <v>No</v>
      </c>
      <c r="J137" s="8">
        <v>6</v>
      </c>
    </row>
    <row r="138" spans="1:10" ht="70.5" customHeight="1" x14ac:dyDescent="0.25">
      <c r="A138" s="5"/>
      <c r="B138" s="6">
        <v>136</v>
      </c>
      <c r="C138" s="97" t="s">
        <v>243</v>
      </c>
      <c r="D138" s="54" t="str">
        <f>IF(OR(E138="",E138="(select option)"),"",IF(VLOOKUP(E138,DropDowns!B:D,3,0)=0,"",VLOOKUP(E138,DropDowns!B:D,3,0)))</f>
        <v/>
      </c>
      <c r="E138" s="69" t="s">
        <v>77</v>
      </c>
      <c r="F138" s="124"/>
      <c r="G138" s="67" t="s">
        <v>78</v>
      </c>
      <c r="H138" s="5"/>
      <c r="I138" s="5" t="str">
        <f t="shared" si="5"/>
        <v>No</v>
      </c>
      <c r="J138" s="8">
        <v>6</v>
      </c>
    </row>
    <row r="139" spans="1:10" ht="49.5" customHeight="1" x14ac:dyDescent="0.25">
      <c r="A139" s="5"/>
      <c r="B139" s="6">
        <v>137</v>
      </c>
      <c r="C139" s="71" t="s">
        <v>130</v>
      </c>
      <c r="D139" s="54" t="str">
        <f>IF(OR(E139="",E139="(select option)"),"",IF(VLOOKUP(E139,DropDowns!B:D,3,0)=0,"",VLOOKUP(E139,DropDowns!B:D,3,0)))</f>
        <v/>
      </c>
      <c r="E139" s="69" t="s">
        <v>77</v>
      </c>
      <c r="F139" s="126"/>
      <c r="G139" s="67" t="s">
        <v>78</v>
      </c>
      <c r="H139" s="5"/>
      <c r="I139" s="5" t="str">
        <f t="shared" si="5"/>
        <v>No</v>
      </c>
      <c r="J139" s="8">
        <v>6</v>
      </c>
    </row>
    <row r="140" spans="1:10" ht="15" x14ac:dyDescent="0.25">
      <c r="A140" s="5"/>
      <c r="B140" s="6">
        <v>138</v>
      </c>
      <c r="C140" s="56"/>
      <c r="D140" s="57" t="str">
        <f>IF(OR(E140="",E140="(select option)"),"",VLOOKUP(E140,DropDowns!C:D,2,0))</f>
        <v/>
      </c>
      <c r="E140" s="36"/>
      <c r="F140" s="127"/>
      <c r="G140" s="22"/>
      <c r="H140" s="5"/>
      <c r="I140" s="5"/>
    </row>
    <row r="141" spans="1:10" ht="36" customHeight="1" x14ac:dyDescent="0.25">
      <c r="A141" s="5"/>
      <c r="B141" s="6">
        <v>139</v>
      </c>
      <c r="C141" s="16"/>
      <c r="D141" s="5" t="str">
        <f>IF(OR(E141="",E141="(select option)"),"",VLOOKUP(E141,DropDowns!C:D,2,0))</f>
        <v/>
      </c>
      <c r="E141" s="31"/>
      <c r="F141" s="120"/>
      <c r="G141" s="4"/>
      <c r="H141" s="5"/>
      <c r="I141" s="5"/>
    </row>
    <row r="142" spans="1:10" x14ac:dyDescent="0.35">
      <c r="B142" s="6">
        <v>140</v>
      </c>
    </row>
    <row r="143" spans="1:10" x14ac:dyDescent="0.35">
      <c r="B143" s="6">
        <v>141</v>
      </c>
    </row>
    <row r="144" spans="1:10" x14ac:dyDescent="0.35">
      <c r="B144" s="6">
        <v>142</v>
      </c>
    </row>
    <row r="145" spans="1:10" x14ac:dyDescent="0.35">
      <c r="B145" s="6">
        <v>143</v>
      </c>
    </row>
    <row r="146" spans="1:10" x14ac:dyDescent="0.35">
      <c r="B146" s="6">
        <v>144</v>
      </c>
    </row>
    <row r="147" spans="1:10" x14ac:dyDescent="0.35">
      <c r="B147" s="6">
        <v>145</v>
      </c>
    </row>
    <row r="148" spans="1:10" x14ac:dyDescent="0.35">
      <c r="B148" s="6">
        <v>146</v>
      </c>
    </row>
    <row r="149" spans="1:10" x14ac:dyDescent="0.35">
      <c r="B149" s="6">
        <v>147</v>
      </c>
    </row>
    <row r="150" spans="1:10" x14ac:dyDescent="0.35">
      <c r="B150" s="6">
        <v>148</v>
      </c>
    </row>
    <row r="151" spans="1:10" x14ac:dyDescent="0.35">
      <c r="B151" s="6">
        <v>149</v>
      </c>
    </row>
    <row r="152" spans="1:10" x14ac:dyDescent="0.35">
      <c r="B152" s="6">
        <v>150</v>
      </c>
    </row>
    <row r="153" spans="1:10" x14ac:dyDescent="0.35">
      <c r="B153" s="6">
        <v>151</v>
      </c>
    </row>
    <row r="154" spans="1:10" x14ac:dyDescent="0.35">
      <c r="B154" s="6">
        <v>152</v>
      </c>
    </row>
    <row r="155" spans="1:10" s="60" customFormat="1" x14ac:dyDescent="0.35">
      <c r="A155"/>
      <c r="B155" s="6">
        <v>153</v>
      </c>
      <c r="D155"/>
      <c r="E155" s="30"/>
      <c r="F155" s="129"/>
      <c r="G155" s="8"/>
      <c r="H155"/>
      <c r="I155"/>
      <c r="J155"/>
    </row>
    <row r="156" spans="1:10" s="60" customFormat="1" x14ac:dyDescent="0.35">
      <c r="A156"/>
      <c r="B156" s="6">
        <v>154</v>
      </c>
      <c r="D156"/>
      <c r="E156" s="30"/>
      <c r="F156" s="129"/>
      <c r="G156" s="8"/>
      <c r="H156"/>
      <c r="I156"/>
      <c r="J156"/>
    </row>
    <row r="157" spans="1:10" s="60" customFormat="1" x14ac:dyDescent="0.35">
      <c r="A157"/>
      <c r="B157" s="6">
        <v>155</v>
      </c>
      <c r="D157"/>
      <c r="E157" s="30"/>
      <c r="F157" s="129"/>
      <c r="G157" s="8"/>
      <c r="H157"/>
      <c r="I157"/>
      <c r="J157"/>
    </row>
    <row r="158" spans="1:10" s="60" customFormat="1" x14ac:dyDescent="0.35">
      <c r="A158"/>
      <c r="B158" s="6">
        <v>156</v>
      </c>
      <c r="D158"/>
      <c r="E158" s="30"/>
      <c r="F158" s="129"/>
      <c r="G158" s="8"/>
      <c r="H158"/>
      <c r="I158"/>
      <c r="J158"/>
    </row>
    <row r="159" spans="1:10" s="60" customFormat="1" x14ac:dyDescent="0.35">
      <c r="A159"/>
      <c r="B159" s="6">
        <v>157</v>
      </c>
      <c r="D159"/>
      <c r="E159" s="30"/>
      <c r="F159" s="129"/>
      <c r="G159" s="8"/>
      <c r="H159"/>
      <c r="I159"/>
      <c r="J159"/>
    </row>
    <row r="160" spans="1:10" s="60" customFormat="1" x14ac:dyDescent="0.35">
      <c r="A160"/>
      <c r="B160" s="6">
        <v>158</v>
      </c>
      <c r="D160"/>
      <c r="E160" s="30"/>
      <c r="F160" s="129"/>
      <c r="G160" s="8"/>
      <c r="H160"/>
      <c r="I160"/>
      <c r="J160"/>
    </row>
    <row r="161" spans="1:10" s="60" customFormat="1" x14ac:dyDescent="0.35">
      <c r="A161"/>
      <c r="B161" s="6">
        <v>159</v>
      </c>
      <c r="D161"/>
      <c r="E161" s="30"/>
      <c r="F161" s="129"/>
      <c r="G161" s="8"/>
      <c r="H161"/>
      <c r="I161"/>
      <c r="J161"/>
    </row>
    <row r="162" spans="1:10" s="60" customFormat="1" x14ac:dyDescent="0.35">
      <c r="A162"/>
      <c r="B162" s="6">
        <v>160</v>
      </c>
      <c r="D162"/>
      <c r="E162" s="30"/>
      <c r="F162" s="129"/>
      <c r="G162" s="8"/>
      <c r="H162"/>
      <c r="I162"/>
      <c r="J162"/>
    </row>
    <row r="163" spans="1:10" s="60" customFormat="1" x14ac:dyDescent="0.35">
      <c r="A163"/>
      <c r="B163" s="6">
        <v>161</v>
      </c>
      <c r="D163"/>
      <c r="E163" s="30"/>
      <c r="F163" s="129"/>
      <c r="G163" s="8"/>
      <c r="H163"/>
      <c r="I163"/>
      <c r="J163"/>
    </row>
    <row r="164" spans="1:10" s="60" customFormat="1" x14ac:dyDescent="0.35">
      <c r="A164"/>
      <c r="B164" s="6">
        <v>162</v>
      </c>
      <c r="D164"/>
      <c r="E164" s="30"/>
      <c r="F164" s="129"/>
      <c r="G164" s="8"/>
      <c r="H164"/>
      <c r="I164"/>
      <c r="J164"/>
    </row>
    <row r="165" spans="1:10" s="60" customFormat="1" x14ac:dyDescent="0.35">
      <c r="A165"/>
      <c r="B165" s="6">
        <v>163</v>
      </c>
      <c r="D165"/>
      <c r="E165" s="30"/>
      <c r="F165" s="129"/>
      <c r="G165" s="8"/>
      <c r="H165"/>
      <c r="I165"/>
      <c r="J165"/>
    </row>
    <row r="166" spans="1:10" s="60" customFormat="1" x14ac:dyDescent="0.35">
      <c r="A166"/>
      <c r="B166" s="6">
        <v>164</v>
      </c>
      <c r="D166"/>
      <c r="E166" s="30"/>
      <c r="F166" s="129"/>
      <c r="G166" s="8"/>
      <c r="H166"/>
      <c r="I166"/>
      <c r="J166"/>
    </row>
    <row r="167" spans="1:10" s="60" customFormat="1" x14ac:dyDescent="0.35">
      <c r="A167"/>
      <c r="B167" s="6">
        <v>165</v>
      </c>
      <c r="D167"/>
      <c r="E167" s="30"/>
      <c r="F167" s="129"/>
      <c r="G167" s="8"/>
      <c r="H167"/>
      <c r="I167"/>
      <c r="J167"/>
    </row>
    <row r="168" spans="1:10" s="60" customFormat="1" x14ac:dyDescent="0.35">
      <c r="A168"/>
      <c r="B168" s="6">
        <v>166</v>
      </c>
      <c r="D168"/>
      <c r="E168" s="30"/>
      <c r="F168" s="129"/>
      <c r="G168" s="8"/>
      <c r="H168"/>
      <c r="I168"/>
      <c r="J168"/>
    </row>
    <row r="169" spans="1:10" s="60" customFormat="1" x14ac:dyDescent="0.35">
      <c r="A169"/>
      <c r="B169" s="6">
        <v>167</v>
      </c>
      <c r="D169"/>
      <c r="E169" s="30"/>
      <c r="F169" s="129"/>
      <c r="G169" s="8"/>
      <c r="H169"/>
      <c r="I169"/>
      <c r="J169"/>
    </row>
    <row r="170" spans="1:10" s="60" customFormat="1" x14ac:dyDescent="0.35">
      <c r="A170"/>
      <c r="B170" s="6">
        <v>168</v>
      </c>
      <c r="D170"/>
      <c r="E170" s="30"/>
      <c r="F170" s="129"/>
      <c r="G170" s="8"/>
      <c r="H170"/>
      <c r="I170"/>
      <c r="J170"/>
    </row>
    <row r="171" spans="1:10" s="60" customFormat="1" x14ac:dyDescent="0.35">
      <c r="A171"/>
      <c r="B171" s="6">
        <v>169</v>
      </c>
      <c r="D171"/>
      <c r="E171" s="30"/>
      <c r="F171" s="129"/>
      <c r="G171" s="8"/>
      <c r="H171"/>
      <c r="I171"/>
      <c r="J171"/>
    </row>
    <row r="172" spans="1:10" s="60" customFormat="1" x14ac:dyDescent="0.35">
      <c r="A172"/>
      <c r="B172" s="6">
        <v>170</v>
      </c>
      <c r="D172"/>
      <c r="E172" s="30"/>
      <c r="F172" s="129"/>
      <c r="G172" s="8"/>
      <c r="H172"/>
      <c r="I172"/>
      <c r="J172"/>
    </row>
    <row r="173" spans="1:10" s="60" customFormat="1" x14ac:dyDescent="0.35">
      <c r="A173"/>
      <c r="B173" s="6">
        <v>171</v>
      </c>
      <c r="D173"/>
      <c r="E173" s="30"/>
      <c r="F173" s="129"/>
      <c r="G173" s="8"/>
      <c r="H173"/>
      <c r="I173"/>
      <c r="J173"/>
    </row>
    <row r="174" spans="1:10" s="60" customFormat="1" x14ac:dyDescent="0.35">
      <c r="A174"/>
      <c r="B174" s="6">
        <v>172</v>
      </c>
      <c r="D174"/>
      <c r="E174" s="30"/>
      <c r="F174" s="129"/>
      <c r="G174" s="8"/>
      <c r="H174"/>
      <c r="I174"/>
      <c r="J174"/>
    </row>
    <row r="175" spans="1:10" s="60" customFormat="1" x14ac:dyDescent="0.35">
      <c r="A175"/>
      <c r="B175" s="6">
        <v>173</v>
      </c>
      <c r="D175"/>
      <c r="E175" s="30"/>
      <c r="F175" s="129"/>
      <c r="G175" s="8"/>
      <c r="H175"/>
      <c r="I175"/>
      <c r="J175"/>
    </row>
    <row r="176" spans="1:10" s="60" customFormat="1" x14ac:dyDescent="0.35">
      <c r="A176"/>
      <c r="B176" s="6">
        <v>174</v>
      </c>
      <c r="D176"/>
      <c r="E176" s="30"/>
      <c r="F176" s="129"/>
      <c r="G176" s="8"/>
      <c r="H176"/>
      <c r="I176"/>
      <c r="J176"/>
    </row>
    <row r="177" spans="1:10" s="60" customFormat="1" x14ac:dyDescent="0.35">
      <c r="A177"/>
      <c r="B177" s="6">
        <v>175</v>
      </c>
      <c r="D177"/>
      <c r="E177" s="30"/>
      <c r="F177" s="129"/>
      <c r="G177" s="8"/>
      <c r="H177"/>
      <c r="I177"/>
      <c r="J177"/>
    </row>
    <row r="178" spans="1:10" s="60" customFormat="1" x14ac:dyDescent="0.35">
      <c r="A178"/>
      <c r="B178" s="6">
        <v>176</v>
      </c>
      <c r="D178"/>
      <c r="E178" s="30"/>
      <c r="F178" s="129"/>
      <c r="G178" s="8"/>
      <c r="H178"/>
      <c r="I178"/>
      <c r="J178"/>
    </row>
    <row r="179" spans="1:10" s="60" customFormat="1" x14ac:dyDescent="0.35">
      <c r="A179"/>
      <c r="B179" s="6">
        <v>177</v>
      </c>
      <c r="D179"/>
      <c r="E179" s="30"/>
      <c r="F179" s="129"/>
      <c r="G179" s="8"/>
      <c r="H179"/>
      <c r="I179"/>
      <c r="J179"/>
    </row>
    <row r="180" spans="1:10" s="60" customFormat="1" x14ac:dyDescent="0.35">
      <c r="A180"/>
      <c r="B180" s="6">
        <v>178</v>
      </c>
      <c r="D180"/>
      <c r="E180" s="30"/>
      <c r="F180" s="129"/>
      <c r="G180" s="8"/>
      <c r="H180"/>
      <c r="I180"/>
      <c r="J180"/>
    </row>
    <row r="181" spans="1:10" s="60" customFormat="1" x14ac:dyDescent="0.35">
      <c r="A181"/>
      <c r="B181" s="6">
        <v>179</v>
      </c>
      <c r="D181"/>
      <c r="E181" s="30"/>
      <c r="F181" s="129"/>
      <c r="G181" s="8"/>
      <c r="H181"/>
      <c r="I181"/>
      <c r="J181"/>
    </row>
    <row r="182" spans="1:10" s="60" customFormat="1" x14ac:dyDescent="0.35">
      <c r="A182"/>
      <c r="B182" s="6">
        <v>180</v>
      </c>
      <c r="D182"/>
      <c r="E182" s="30"/>
      <c r="F182" s="129"/>
      <c r="G182" s="8"/>
      <c r="H182"/>
      <c r="I182"/>
      <c r="J182"/>
    </row>
    <row r="183" spans="1:10" s="60" customFormat="1" x14ac:dyDescent="0.35">
      <c r="A183"/>
      <c r="B183" s="6">
        <v>181</v>
      </c>
      <c r="D183"/>
      <c r="E183" s="30"/>
      <c r="F183" s="129"/>
      <c r="G183" s="8"/>
      <c r="H183"/>
      <c r="I183"/>
      <c r="J183"/>
    </row>
    <row r="184" spans="1:10" s="60" customFormat="1" x14ac:dyDescent="0.35">
      <c r="A184"/>
      <c r="B184" s="6">
        <v>182</v>
      </c>
      <c r="D184"/>
      <c r="E184" s="30"/>
      <c r="F184" s="129"/>
      <c r="G184" s="8"/>
      <c r="H184"/>
      <c r="I184"/>
      <c r="J184"/>
    </row>
    <row r="185" spans="1:10" s="60" customFormat="1" x14ac:dyDescent="0.35">
      <c r="A185"/>
      <c r="B185" s="6">
        <v>183</v>
      </c>
      <c r="D185"/>
      <c r="E185" s="30"/>
      <c r="F185" s="129"/>
      <c r="G185" s="8"/>
      <c r="H185"/>
      <c r="I185"/>
      <c r="J185"/>
    </row>
    <row r="186" spans="1:10" s="60" customFormat="1" x14ac:dyDescent="0.35">
      <c r="A186"/>
      <c r="B186" s="6">
        <v>184</v>
      </c>
      <c r="D186"/>
      <c r="E186" s="30"/>
      <c r="F186" s="129"/>
      <c r="G186" s="8"/>
      <c r="H186"/>
      <c r="I186"/>
      <c r="J186"/>
    </row>
    <row r="187" spans="1:10" s="60" customFormat="1" x14ac:dyDescent="0.35">
      <c r="A187"/>
      <c r="B187" s="6">
        <v>185</v>
      </c>
      <c r="D187"/>
      <c r="E187" s="30"/>
      <c r="F187" s="129"/>
      <c r="G187" s="8"/>
      <c r="H187"/>
      <c r="I187"/>
      <c r="J187"/>
    </row>
    <row r="188" spans="1:10" s="60" customFormat="1" x14ac:dyDescent="0.35">
      <c r="A188"/>
      <c r="B188" s="6">
        <v>186</v>
      </c>
      <c r="D188"/>
      <c r="E188" s="30"/>
      <c r="F188" s="129"/>
      <c r="G188" s="8"/>
      <c r="H188"/>
      <c r="I188"/>
      <c r="J188"/>
    </row>
    <row r="189" spans="1:10" s="60" customFormat="1" x14ac:dyDescent="0.35">
      <c r="A189"/>
      <c r="B189" s="6">
        <v>187</v>
      </c>
      <c r="D189"/>
      <c r="E189" s="30"/>
      <c r="F189" s="129"/>
      <c r="G189" s="8"/>
      <c r="H189"/>
      <c r="I189"/>
      <c r="J189"/>
    </row>
    <row r="190" spans="1:10" s="60" customFormat="1" x14ac:dyDescent="0.35">
      <c r="A190"/>
      <c r="B190" s="6">
        <v>188</v>
      </c>
      <c r="D190"/>
      <c r="E190" s="30"/>
      <c r="F190" s="129"/>
      <c r="G190" s="8"/>
      <c r="H190"/>
      <c r="I190"/>
      <c r="J190"/>
    </row>
    <row r="191" spans="1:10" s="60" customFormat="1" x14ac:dyDescent="0.35">
      <c r="A191"/>
      <c r="B191" s="6">
        <v>189</v>
      </c>
      <c r="D191"/>
      <c r="E191" s="30"/>
      <c r="F191" s="129"/>
      <c r="G191" s="8"/>
      <c r="H191"/>
      <c r="I191"/>
      <c r="J191"/>
    </row>
    <row r="192" spans="1:10" s="60" customFormat="1" x14ac:dyDescent="0.35">
      <c r="A192"/>
      <c r="B192" s="6">
        <v>190</v>
      </c>
      <c r="D192"/>
      <c r="E192" s="30"/>
      <c r="F192" s="129"/>
      <c r="G192" s="8"/>
      <c r="H192"/>
      <c r="I192"/>
      <c r="J192"/>
    </row>
    <row r="193" spans="1:10" s="60" customFormat="1" x14ac:dyDescent="0.35">
      <c r="A193"/>
      <c r="B193" s="6">
        <v>191</v>
      </c>
      <c r="D193"/>
      <c r="E193" s="30"/>
      <c r="F193" s="129"/>
      <c r="G193" s="8"/>
      <c r="H193"/>
      <c r="I193"/>
      <c r="J193"/>
    </row>
    <row r="194" spans="1:10" s="60" customFormat="1" x14ac:dyDescent="0.35">
      <c r="A194"/>
      <c r="B194" s="6">
        <v>192</v>
      </c>
      <c r="D194"/>
      <c r="E194" s="30"/>
      <c r="F194" s="129"/>
      <c r="G194" s="8"/>
      <c r="H194"/>
      <c r="I194"/>
      <c r="J194"/>
    </row>
    <row r="195" spans="1:10" s="60" customFormat="1" x14ac:dyDescent="0.35">
      <c r="A195"/>
      <c r="B195" s="6">
        <v>193</v>
      </c>
      <c r="D195"/>
      <c r="E195" s="30"/>
      <c r="F195" s="129"/>
      <c r="G195" s="8"/>
      <c r="H195"/>
      <c r="I195"/>
      <c r="J195"/>
    </row>
    <row r="196" spans="1:10" s="60" customFormat="1" x14ac:dyDescent="0.35">
      <c r="A196"/>
      <c r="B196" s="6">
        <v>194</v>
      </c>
      <c r="D196"/>
      <c r="E196" s="30"/>
      <c r="F196" s="129"/>
      <c r="G196" s="8"/>
      <c r="H196"/>
      <c r="I196"/>
      <c r="J196"/>
    </row>
    <row r="197" spans="1:10" s="60" customFormat="1" x14ac:dyDescent="0.35">
      <c r="A197"/>
      <c r="B197" s="6">
        <v>195</v>
      </c>
      <c r="D197"/>
      <c r="E197" s="30"/>
      <c r="F197" s="129"/>
      <c r="G197" s="8"/>
      <c r="H197"/>
      <c r="I197"/>
      <c r="J197"/>
    </row>
    <row r="198" spans="1:10" s="60" customFormat="1" x14ac:dyDescent="0.35">
      <c r="A198"/>
      <c r="B198" s="6">
        <v>196</v>
      </c>
      <c r="D198"/>
      <c r="E198" s="30"/>
      <c r="F198" s="129"/>
      <c r="G198" s="8"/>
      <c r="H198"/>
      <c r="I198"/>
      <c r="J198"/>
    </row>
    <row r="199" spans="1:10" s="60" customFormat="1" x14ac:dyDescent="0.35">
      <c r="A199"/>
      <c r="B199" s="6">
        <v>197</v>
      </c>
      <c r="D199"/>
      <c r="E199" s="30"/>
      <c r="F199" s="129"/>
      <c r="G199" s="8"/>
      <c r="H199"/>
      <c r="I199"/>
      <c r="J199"/>
    </row>
    <row r="200" spans="1:10" s="60" customFormat="1" x14ac:dyDescent="0.35">
      <c r="A200"/>
      <c r="B200" s="6">
        <v>198</v>
      </c>
      <c r="D200"/>
      <c r="E200" s="30"/>
      <c r="F200" s="129"/>
      <c r="G200" s="8"/>
      <c r="H200"/>
      <c r="I200"/>
      <c r="J200"/>
    </row>
    <row r="201" spans="1:10" s="60" customFormat="1" x14ac:dyDescent="0.35">
      <c r="A201"/>
      <c r="B201" s="6">
        <v>199</v>
      </c>
      <c r="D201"/>
      <c r="E201" s="30"/>
      <c r="F201" s="129"/>
      <c r="G201" s="8"/>
      <c r="H201"/>
      <c r="I201"/>
      <c r="J201"/>
    </row>
    <row r="202" spans="1:10" s="60" customFormat="1" x14ac:dyDescent="0.35">
      <c r="A202"/>
      <c r="B202" s="6">
        <v>200</v>
      </c>
      <c r="D202"/>
      <c r="E202" s="30"/>
      <c r="F202" s="129"/>
      <c r="G202" s="8"/>
      <c r="H202"/>
      <c r="I202"/>
      <c r="J202"/>
    </row>
    <row r="203" spans="1:10" s="60" customFormat="1" x14ac:dyDescent="0.35">
      <c r="A203"/>
      <c r="B203" s="6">
        <v>201</v>
      </c>
      <c r="D203"/>
      <c r="E203" s="30"/>
      <c r="F203" s="129"/>
      <c r="G203" s="8"/>
      <c r="H203"/>
      <c r="I203"/>
      <c r="J203"/>
    </row>
    <row r="204" spans="1:10" s="60" customFormat="1" x14ac:dyDescent="0.35">
      <c r="A204"/>
      <c r="B204" s="6">
        <v>202</v>
      </c>
      <c r="D204"/>
      <c r="E204" s="30"/>
      <c r="F204" s="129"/>
      <c r="G204" s="8"/>
      <c r="H204"/>
      <c r="I204"/>
      <c r="J204"/>
    </row>
    <row r="205" spans="1:10" s="60" customFormat="1" x14ac:dyDescent="0.35">
      <c r="A205"/>
      <c r="B205" s="6">
        <v>203</v>
      </c>
      <c r="D205"/>
      <c r="E205" s="30"/>
      <c r="F205" s="129"/>
      <c r="G205" s="8"/>
      <c r="H205"/>
      <c r="I205"/>
      <c r="J205"/>
    </row>
    <row r="206" spans="1:10" s="60" customFormat="1" x14ac:dyDescent="0.35">
      <c r="A206"/>
      <c r="B206" s="6">
        <v>204</v>
      </c>
      <c r="D206"/>
      <c r="E206" s="30"/>
      <c r="F206" s="129"/>
      <c r="G206" s="8"/>
      <c r="H206"/>
      <c r="I206"/>
      <c r="J206"/>
    </row>
    <row r="207" spans="1:10" s="60" customFormat="1" x14ac:dyDescent="0.35">
      <c r="A207"/>
      <c r="B207" s="6">
        <v>205</v>
      </c>
      <c r="D207"/>
      <c r="E207" s="30"/>
      <c r="F207" s="129"/>
      <c r="G207" s="8"/>
      <c r="H207"/>
      <c r="I207"/>
      <c r="J207"/>
    </row>
    <row r="208" spans="1:10" s="60" customFormat="1" x14ac:dyDescent="0.35">
      <c r="A208"/>
      <c r="B208" s="6">
        <v>206</v>
      </c>
      <c r="D208"/>
      <c r="E208" s="30"/>
      <c r="F208" s="129"/>
      <c r="G208" s="8"/>
      <c r="H208"/>
      <c r="I208"/>
      <c r="J208"/>
    </row>
    <row r="209" spans="1:10" s="60" customFormat="1" x14ac:dyDescent="0.35">
      <c r="A209"/>
      <c r="B209" s="6">
        <v>207</v>
      </c>
      <c r="D209"/>
      <c r="E209" s="30"/>
      <c r="F209" s="129"/>
      <c r="G209" s="8"/>
      <c r="H209"/>
      <c r="I209"/>
      <c r="J209"/>
    </row>
    <row r="210" spans="1:10" s="60" customFormat="1" x14ac:dyDescent="0.35">
      <c r="A210"/>
      <c r="B210" s="6">
        <v>208</v>
      </c>
      <c r="D210"/>
      <c r="E210" s="30"/>
      <c r="F210" s="129"/>
      <c r="G210" s="8"/>
      <c r="H210"/>
      <c r="I210"/>
      <c r="J210"/>
    </row>
    <row r="211" spans="1:10" s="60" customFormat="1" x14ac:dyDescent="0.35">
      <c r="A211"/>
      <c r="B211" s="6">
        <v>209</v>
      </c>
      <c r="D211"/>
      <c r="E211" s="30"/>
      <c r="F211" s="129"/>
      <c r="G211" s="8"/>
      <c r="H211"/>
      <c r="I211"/>
      <c r="J211"/>
    </row>
    <row r="212" spans="1:10" s="60" customFormat="1" x14ac:dyDescent="0.35">
      <c r="A212"/>
      <c r="B212" s="6">
        <v>210</v>
      </c>
      <c r="D212"/>
      <c r="E212" s="30"/>
      <c r="F212" s="129"/>
      <c r="G212" s="8"/>
      <c r="H212"/>
      <c r="I212"/>
      <c r="J212"/>
    </row>
    <row r="213" spans="1:10" s="60" customFormat="1" x14ac:dyDescent="0.35">
      <c r="A213"/>
      <c r="B213" s="6">
        <v>211</v>
      </c>
      <c r="D213"/>
      <c r="E213" s="30"/>
      <c r="F213" s="129"/>
      <c r="G213" s="8"/>
      <c r="H213"/>
      <c r="I213"/>
      <c r="J213"/>
    </row>
    <row r="214" spans="1:10" s="60" customFormat="1" x14ac:dyDescent="0.35">
      <c r="A214"/>
      <c r="B214" s="6">
        <v>212</v>
      </c>
      <c r="D214"/>
      <c r="E214" s="30"/>
      <c r="F214" s="129"/>
      <c r="G214" s="8"/>
      <c r="H214"/>
      <c r="I214"/>
      <c r="J214"/>
    </row>
    <row r="215" spans="1:10" s="60" customFormat="1" x14ac:dyDescent="0.35">
      <c r="A215"/>
      <c r="B215" s="6">
        <v>213</v>
      </c>
      <c r="D215"/>
      <c r="E215" s="30"/>
      <c r="F215" s="129"/>
      <c r="G215" s="8"/>
      <c r="H215"/>
      <c r="I215"/>
      <c r="J215"/>
    </row>
    <row r="216" spans="1:10" s="60" customFormat="1" x14ac:dyDescent="0.35">
      <c r="A216"/>
      <c r="B216" s="6">
        <v>214</v>
      </c>
      <c r="D216"/>
      <c r="E216" s="30"/>
      <c r="F216" s="129"/>
      <c r="G216" s="8"/>
      <c r="H216"/>
      <c r="I216"/>
      <c r="J216"/>
    </row>
    <row r="217" spans="1:10" s="60" customFormat="1" x14ac:dyDescent="0.35">
      <c r="A217"/>
      <c r="B217" s="6">
        <v>215</v>
      </c>
      <c r="D217"/>
      <c r="E217" s="30"/>
      <c r="F217" s="129"/>
      <c r="G217" s="8"/>
      <c r="H217"/>
      <c r="I217"/>
      <c r="J217"/>
    </row>
    <row r="218" spans="1:10" s="60" customFormat="1" x14ac:dyDescent="0.35">
      <c r="A218"/>
      <c r="B218" s="6">
        <v>216</v>
      </c>
      <c r="D218"/>
      <c r="E218" s="30"/>
      <c r="F218" s="129"/>
      <c r="G218" s="8"/>
      <c r="H218"/>
      <c r="I218"/>
      <c r="J218"/>
    </row>
    <row r="219" spans="1:10" s="60" customFormat="1" x14ac:dyDescent="0.35">
      <c r="A219"/>
      <c r="B219" s="6">
        <v>217</v>
      </c>
      <c r="D219"/>
      <c r="E219" s="30"/>
      <c r="F219" s="129"/>
      <c r="G219" s="8"/>
      <c r="H219"/>
      <c r="I219"/>
      <c r="J219"/>
    </row>
    <row r="220" spans="1:10" s="60" customFormat="1" x14ac:dyDescent="0.35">
      <c r="A220"/>
      <c r="B220" s="6">
        <v>218</v>
      </c>
      <c r="D220"/>
      <c r="E220" s="30"/>
      <c r="F220" s="129"/>
      <c r="G220" s="8"/>
      <c r="H220"/>
      <c r="I220"/>
      <c r="J220"/>
    </row>
    <row r="221" spans="1:10" s="60" customFormat="1" x14ac:dyDescent="0.35">
      <c r="A221"/>
      <c r="B221" s="6">
        <v>219</v>
      </c>
      <c r="D221"/>
      <c r="E221" s="30"/>
      <c r="F221" s="129"/>
      <c r="G221" s="8"/>
      <c r="H221"/>
      <c r="I221"/>
      <c r="J221"/>
    </row>
    <row r="222" spans="1:10" s="60" customFormat="1" x14ac:dyDescent="0.35">
      <c r="A222"/>
      <c r="B222" s="6">
        <v>220</v>
      </c>
      <c r="D222"/>
      <c r="E222" s="30"/>
      <c r="F222" s="129"/>
      <c r="G222" s="8"/>
      <c r="H222"/>
      <c r="I222"/>
      <c r="J222"/>
    </row>
    <row r="223" spans="1:10" s="60" customFormat="1" x14ac:dyDescent="0.35">
      <c r="A223"/>
      <c r="B223" s="6">
        <v>221</v>
      </c>
      <c r="D223"/>
      <c r="E223" s="30"/>
      <c r="F223" s="129"/>
      <c r="G223" s="8"/>
      <c r="H223"/>
      <c r="I223"/>
      <c r="J223"/>
    </row>
    <row r="224" spans="1:10" s="60" customFormat="1" x14ac:dyDescent="0.35">
      <c r="A224"/>
      <c r="B224" s="6">
        <v>222</v>
      </c>
      <c r="D224"/>
      <c r="E224" s="30"/>
      <c r="F224" s="129"/>
      <c r="G224" s="8"/>
      <c r="H224"/>
      <c r="I224"/>
      <c r="J224"/>
    </row>
    <row r="225" spans="1:10" s="60" customFormat="1" x14ac:dyDescent="0.35">
      <c r="A225"/>
      <c r="B225" s="6">
        <v>223</v>
      </c>
      <c r="D225"/>
      <c r="E225" s="30"/>
      <c r="F225" s="129"/>
      <c r="G225" s="8"/>
      <c r="H225"/>
      <c r="I225"/>
      <c r="J225"/>
    </row>
    <row r="226" spans="1:10" s="60" customFormat="1" x14ac:dyDescent="0.35">
      <c r="A226"/>
      <c r="B226" s="6">
        <v>224</v>
      </c>
      <c r="D226"/>
      <c r="E226" s="30"/>
      <c r="F226" s="129"/>
      <c r="G226" s="8"/>
      <c r="H226"/>
      <c r="I226"/>
      <c r="J226"/>
    </row>
    <row r="227" spans="1:10" s="60" customFormat="1" x14ac:dyDescent="0.35">
      <c r="A227"/>
      <c r="B227" s="6">
        <v>225</v>
      </c>
      <c r="D227"/>
      <c r="E227" s="30"/>
      <c r="F227" s="129"/>
      <c r="G227" s="8"/>
      <c r="H227"/>
      <c r="I227"/>
      <c r="J227"/>
    </row>
    <row r="228" spans="1:10" s="60" customFormat="1" x14ac:dyDescent="0.35">
      <c r="A228"/>
      <c r="B228" s="6">
        <v>226</v>
      </c>
      <c r="D228"/>
      <c r="E228" s="30"/>
      <c r="F228" s="129"/>
      <c r="G228" s="8"/>
      <c r="H228"/>
      <c r="I228"/>
      <c r="J228"/>
    </row>
    <row r="229" spans="1:10" s="60" customFormat="1" x14ac:dyDescent="0.35">
      <c r="A229"/>
      <c r="B229" s="6">
        <v>227</v>
      </c>
      <c r="D229"/>
      <c r="E229" s="30"/>
      <c r="F229" s="129"/>
      <c r="G229" s="8"/>
      <c r="H229"/>
      <c r="I229"/>
      <c r="J229"/>
    </row>
    <row r="230" spans="1:10" s="60" customFormat="1" x14ac:dyDescent="0.35">
      <c r="A230"/>
      <c r="B230" s="6">
        <v>228</v>
      </c>
      <c r="D230"/>
      <c r="E230" s="30"/>
      <c r="F230" s="129"/>
      <c r="G230" s="8"/>
      <c r="H230"/>
      <c r="I230"/>
      <c r="J230"/>
    </row>
    <row r="231" spans="1:10" s="60" customFormat="1" x14ac:dyDescent="0.35">
      <c r="A231"/>
      <c r="B231" s="6">
        <v>229</v>
      </c>
      <c r="D231"/>
      <c r="E231" s="30"/>
      <c r="F231" s="129"/>
      <c r="G231" s="8"/>
      <c r="H231"/>
      <c r="I231"/>
      <c r="J231"/>
    </row>
    <row r="232" spans="1:10" s="60" customFormat="1" x14ac:dyDescent="0.35">
      <c r="A232"/>
      <c r="B232" s="6">
        <v>230</v>
      </c>
      <c r="D232"/>
      <c r="E232" s="30"/>
      <c r="F232" s="129"/>
      <c r="G232" s="8"/>
      <c r="H232"/>
      <c r="I232"/>
      <c r="J232"/>
    </row>
    <row r="233" spans="1:10" s="60" customFormat="1" x14ac:dyDescent="0.35">
      <c r="A233"/>
      <c r="B233" s="6">
        <v>231</v>
      </c>
      <c r="D233"/>
      <c r="E233" s="30"/>
      <c r="F233" s="129"/>
      <c r="G233" s="8"/>
      <c r="H233"/>
      <c r="I233"/>
      <c r="J233"/>
    </row>
    <row r="234" spans="1:10" s="60" customFormat="1" x14ac:dyDescent="0.35">
      <c r="A234"/>
      <c r="B234" s="6">
        <v>232</v>
      </c>
      <c r="D234"/>
      <c r="E234" s="30"/>
      <c r="F234" s="129"/>
      <c r="G234" s="8"/>
      <c r="H234"/>
      <c r="I234"/>
      <c r="J234"/>
    </row>
    <row r="235" spans="1:10" s="60" customFormat="1" x14ac:dyDescent="0.35">
      <c r="A235"/>
      <c r="B235" s="6">
        <v>233</v>
      </c>
      <c r="D235"/>
      <c r="E235" s="30"/>
      <c r="F235" s="129"/>
      <c r="G235" s="8"/>
      <c r="H235"/>
      <c r="I235"/>
      <c r="J235"/>
    </row>
    <row r="236" spans="1:10" s="60" customFormat="1" x14ac:dyDescent="0.35">
      <c r="A236"/>
      <c r="B236" s="6">
        <v>234</v>
      </c>
      <c r="D236"/>
      <c r="E236" s="30"/>
      <c r="F236" s="129"/>
      <c r="G236" s="8"/>
      <c r="H236"/>
      <c r="I236"/>
      <c r="J236"/>
    </row>
    <row r="237" spans="1:10" s="60" customFormat="1" x14ac:dyDescent="0.35">
      <c r="A237"/>
      <c r="B237" s="6">
        <v>235</v>
      </c>
      <c r="D237"/>
      <c r="E237" s="30"/>
      <c r="F237" s="129"/>
      <c r="G237" s="8"/>
      <c r="H237"/>
      <c r="I237"/>
      <c r="J237"/>
    </row>
    <row r="238" spans="1:10" s="60" customFormat="1" x14ac:dyDescent="0.35">
      <c r="A238"/>
      <c r="B238" s="6">
        <v>236</v>
      </c>
      <c r="D238"/>
      <c r="E238" s="30"/>
      <c r="F238" s="129"/>
      <c r="G238" s="8"/>
      <c r="H238"/>
      <c r="I238"/>
      <c r="J238"/>
    </row>
    <row r="239" spans="1:10" s="60" customFormat="1" x14ac:dyDescent="0.35">
      <c r="A239"/>
      <c r="B239" s="6">
        <v>237</v>
      </c>
      <c r="D239"/>
      <c r="E239" s="30"/>
      <c r="F239" s="129"/>
      <c r="G239" s="8"/>
      <c r="H239"/>
      <c r="I239"/>
      <c r="J239"/>
    </row>
    <row r="240" spans="1:10" s="60" customFormat="1" x14ac:dyDescent="0.35">
      <c r="A240"/>
      <c r="B240" s="6">
        <v>238</v>
      </c>
      <c r="D240"/>
      <c r="E240" s="30"/>
      <c r="F240" s="129"/>
      <c r="G240" s="8"/>
      <c r="H240"/>
      <c r="I240"/>
      <c r="J240"/>
    </row>
    <row r="241" spans="1:10" s="60" customFormat="1" x14ac:dyDescent="0.35">
      <c r="A241"/>
      <c r="B241" s="6">
        <v>239</v>
      </c>
      <c r="D241"/>
      <c r="E241" s="30"/>
      <c r="F241" s="129"/>
      <c r="G241" s="8"/>
      <c r="H241"/>
      <c r="I241"/>
      <c r="J241"/>
    </row>
    <row r="242" spans="1:10" s="60" customFormat="1" x14ac:dyDescent="0.35">
      <c r="A242"/>
      <c r="B242" s="6">
        <v>240</v>
      </c>
      <c r="D242"/>
      <c r="E242" s="30"/>
      <c r="F242" s="129"/>
      <c r="G242" s="8"/>
      <c r="H242"/>
      <c r="I242"/>
      <c r="J242"/>
    </row>
    <row r="243" spans="1:10" s="60" customFormat="1" x14ac:dyDescent="0.35">
      <c r="A243"/>
      <c r="B243" s="6">
        <v>241</v>
      </c>
      <c r="D243"/>
      <c r="E243" s="30"/>
      <c r="F243" s="129"/>
      <c r="G243" s="8"/>
      <c r="H243"/>
      <c r="I243"/>
      <c r="J243"/>
    </row>
    <row r="244" spans="1:10" s="60" customFormat="1" x14ac:dyDescent="0.35">
      <c r="A244"/>
      <c r="B244" s="6">
        <v>242</v>
      </c>
      <c r="D244"/>
      <c r="E244" s="30"/>
      <c r="F244" s="129"/>
      <c r="G244" s="8"/>
      <c r="H244"/>
      <c r="I244"/>
      <c r="J244"/>
    </row>
    <row r="245" spans="1:10" s="60" customFormat="1" x14ac:dyDescent="0.35">
      <c r="A245"/>
      <c r="B245" s="6">
        <v>243</v>
      </c>
      <c r="D245"/>
      <c r="E245" s="30"/>
      <c r="F245" s="129"/>
      <c r="G245" s="8"/>
      <c r="H245"/>
      <c r="I245"/>
      <c r="J245"/>
    </row>
    <row r="246" spans="1:10" s="60" customFormat="1" x14ac:dyDescent="0.35">
      <c r="A246"/>
      <c r="B246" s="6">
        <v>244</v>
      </c>
      <c r="D246"/>
      <c r="E246" s="30"/>
      <c r="F246" s="129"/>
      <c r="G246" s="8"/>
      <c r="H246"/>
      <c r="I246"/>
      <c r="J246"/>
    </row>
    <row r="247" spans="1:10" s="60" customFormat="1" x14ac:dyDescent="0.35">
      <c r="A247"/>
      <c r="B247" s="6">
        <v>245</v>
      </c>
      <c r="D247"/>
      <c r="E247" s="30"/>
      <c r="F247" s="129"/>
      <c r="G247" s="8"/>
      <c r="H247"/>
      <c r="I247"/>
      <c r="J247"/>
    </row>
    <row r="248" spans="1:10" s="60" customFormat="1" x14ac:dyDescent="0.35">
      <c r="A248"/>
      <c r="B248" s="6">
        <v>246</v>
      </c>
      <c r="D248"/>
      <c r="E248" s="30"/>
      <c r="F248" s="129"/>
      <c r="G248" s="8"/>
      <c r="H248"/>
      <c r="I248"/>
      <c r="J248"/>
    </row>
    <row r="249" spans="1:10" s="60" customFormat="1" x14ac:dyDescent="0.35">
      <c r="A249"/>
      <c r="B249" s="6">
        <v>247</v>
      </c>
      <c r="D249"/>
      <c r="E249" s="30"/>
      <c r="F249" s="129"/>
      <c r="G249" s="8"/>
      <c r="H249"/>
      <c r="I249"/>
      <c r="J249"/>
    </row>
    <row r="250" spans="1:10" s="60" customFormat="1" x14ac:dyDescent="0.35">
      <c r="A250"/>
      <c r="B250" s="6">
        <v>248</v>
      </c>
      <c r="D250"/>
      <c r="E250" s="30"/>
      <c r="F250" s="129"/>
      <c r="G250" s="8"/>
      <c r="H250"/>
      <c r="I250"/>
      <c r="J250"/>
    </row>
    <row r="251" spans="1:10" s="60" customFormat="1" x14ac:dyDescent="0.35">
      <c r="A251"/>
      <c r="B251" s="6">
        <v>249</v>
      </c>
      <c r="D251"/>
      <c r="E251" s="30"/>
      <c r="F251" s="129"/>
      <c r="G251" s="8"/>
      <c r="H251"/>
      <c r="I251"/>
      <c r="J251"/>
    </row>
    <row r="252" spans="1:10" s="60" customFormat="1" x14ac:dyDescent="0.35">
      <c r="A252"/>
      <c r="B252" s="6">
        <v>250</v>
      </c>
      <c r="D252"/>
      <c r="E252" s="30"/>
      <c r="F252" s="129"/>
      <c r="G252" s="8"/>
      <c r="H252"/>
      <c r="I252"/>
      <c r="J252"/>
    </row>
    <row r="253" spans="1:10" s="60" customFormat="1" x14ac:dyDescent="0.35">
      <c r="A253"/>
      <c r="B253" s="6">
        <v>251</v>
      </c>
      <c r="D253"/>
      <c r="E253" s="30"/>
      <c r="F253" s="129"/>
      <c r="G253" s="8"/>
      <c r="H253"/>
      <c r="I253"/>
      <c r="J253"/>
    </row>
    <row r="254" spans="1:10" s="60" customFormat="1" x14ac:dyDescent="0.35">
      <c r="A254"/>
      <c r="B254" s="6">
        <v>252</v>
      </c>
      <c r="D254"/>
      <c r="E254" s="30"/>
      <c r="F254" s="129"/>
      <c r="G254" s="8"/>
      <c r="H254"/>
      <c r="I254"/>
      <c r="J254"/>
    </row>
    <row r="255" spans="1:10" s="60" customFormat="1" x14ac:dyDescent="0.35">
      <c r="A255"/>
      <c r="B255" s="6">
        <v>253</v>
      </c>
      <c r="D255"/>
      <c r="E255" s="30"/>
      <c r="F255" s="129"/>
      <c r="G255" s="8"/>
      <c r="H255"/>
      <c r="I255"/>
      <c r="J255"/>
    </row>
    <row r="256" spans="1:10" s="60" customFormat="1" x14ac:dyDescent="0.35">
      <c r="A256"/>
      <c r="B256" s="6">
        <v>254</v>
      </c>
      <c r="D256"/>
      <c r="E256" s="30"/>
      <c r="F256" s="129"/>
      <c r="G256" s="8"/>
      <c r="H256"/>
      <c r="I256"/>
      <c r="J256"/>
    </row>
    <row r="257" spans="1:10" s="60" customFormat="1" x14ac:dyDescent="0.35">
      <c r="A257"/>
      <c r="B257" s="6">
        <v>255</v>
      </c>
      <c r="D257"/>
      <c r="E257" s="30"/>
      <c r="F257" s="129"/>
      <c r="G257" s="8"/>
      <c r="H257"/>
      <c r="I257"/>
      <c r="J257"/>
    </row>
    <row r="258" spans="1:10" s="60" customFormat="1" x14ac:dyDescent="0.35">
      <c r="A258"/>
      <c r="B258" s="6">
        <v>256</v>
      </c>
      <c r="D258"/>
      <c r="E258" s="30"/>
      <c r="F258" s="129"/>
      <c r="G258" s="8"/>
      <c r="H258"/>
      <c r="I258"/>
      <c r="J258"/>
    </row>
    <row r="259" spans="1:10" s="60" customFormat="1" x14ac:dyDescent="0.35">
      <c r="A259"/>
      <c r="B259" s="6">
        <v>257</v>
      </c>
      <c r="D259"/>
      <c r="E259" s="30"/>
      <c r="F259" s="129"/>
      <c r="G259" s="8"/>
      <c r="H259"/>
      <c r="I259"/>
      <c r="J259"/>
    </row>
    <row r="260" spans="1:10" s="60" customFormat="1" x14ac:dyDescent="0.35">
      <c r="A260"/>
      <c r="B260" s="6">
        <v>258</v>
      </c>
      <c r="D260"/>
      <c r="E260" s="30"/>
      <c r="F260" s="129"/>
      <c r="G260" s="8"/>
      <c r="H260"/>
      <c r="I260"/>
      <c r="J260"/>
    </row>
    <row r="261" spans="1:10" s="60" customFormat="1" x14ac:dyDescent="0.35">
      <c r="A261"/>
      <c r="B261" s="6">
        <v>259</v>
      </c>
      <c r="D261"/>
      <c r="E261" s="30"/>
      <c r="F261" s="129"/>
      <c r="G261" s="8"/>
      <c r="H261"/>
      <c r="I261"/>
      <c r="J261"/>
    </row>
    <row r="262" spans="1:10" s="60" customFormat="1" x14ac:dyDescent="0.35">
      <c r="A262"/>
      <c r="B262" s="6">
        <v>260</v>
      </c>
      <c r="D262"/>
      <c r="E262" s="30"/>
      <c r="F262" s="129"/>
      <c r="G262" s="8"/>
      <c r="H262"/>
      <c r="I262"/>
      <c r="J262"/>
    </row>
    <row r="263" spans="1:10" s="60" customFormat="1" x14ac:dyDescent="0.35">
      <c r="A263"/>
      <c r="B263" s="6">
        <v>261</v>
      </c>
      <c r="D263"/>
      <c r="E263" s="30"/>
      <c r="F263" s="129"/>
      <c r="G263" s="8"/>
      <c r="H263"/>
      <c r="I263"/>
      <c r="J263"/>
    </row>
    <row r="264" spans="1:10" s="60" customFormat="1" x14ac:dyDescent="0.35">
      <c r="A264"/>
      <c r="B264" s="6">
        <v>262</v>
      </c>
      <c r="D264"/>
      <c r="E264" s="30"/>
      <c r="F264" s="129"/>
      <c r="G264" s="8"/>
      <c r="H264"/>
      <c r="I264"/>
      <c r="J264"/>
    </row>
    <row r="265" spans="1:10" s="60" customFormat="1" x14ac:dyDescent="0.35">
      <c r="A265"/>
      <c r="B265" s="6">
        <v>263</v>
      </c>
      <c r="D265"/>
      <c r="E265" s="30"/>
      <c r="F265" s="129"/>
      <c r="G265" s="8"/>
      <c r="H265"/>
      <c r="I265"/>
      <c r="J265"/>
    </row>
    <row r="266" spans="1:10" s="60" customFormat="1" x14ac:dyDescent="0.35">
      <c r="A266"/>
      <c r="B266" s="6">
        <v>264</v>
      </c>
      <c r="D266"/>
      <c r="E266" s="30"/>
      <c r="F266" s="129"/>
      <c r="G266" s="8"/>
      <c r="H266"/>
      <c r="I266"/>
      <c r="J266"/>
    </row>
    <row r="267" spans="1:10" s="60" customFormat="1" x14ac:dyDescent="0.35">
      <c r="A267"/>
      <c r="B267" s="6">
        <v>265</v>
      </c>
      <c r="D267"/>
      <c r="E267" s="30"/>
      <c r="F267" s="129"/>
      <c r="G267" s="8"/>
      <c r="H267"/>
      <c r="I267"/>
      <c r="J267"/>
    </row>
    <row r="268" spans="1:10" s="60" customFormat="1" x14ac:dyDescent="0.35">
      <c r="A268"/>
      <c r="B268" s="6">
        <v>266</v>
      </c>
      <c r="D268"/>
      <c r="E268" s="30"/>
      <c r="F268" s="129"/>
      <c r="G268" s="8"/>
      <c r="H268"/>
      <c r="I268"/>
      <c r="J268"/>
    </row>
    <row r="269" spans="1:10" s="60" customFormat="1" x14ac:dyDescent="0.35">
      <c r="A269"/>
      <c r="B269" s="6">
        <v>267</v>
      </c>
      <c r="D269"/>
      <c r="E269" s="30"/>
      <c r="F269" s="129"/>
      <c r="G269" s="8"/>
      <c r="H269"/>
      <c r="I269"/>
      <c r="J269"/>
    </row>
    <row r="270" spans="1:10" s="60" customFormat="1" x14ac:dyDescent="0.35">
      <c r="A270"/>
      <c r="B270" s="6">
        <v>268</v>
      </c>
      <c r="D270"/>
      <c r="E270" s="30"/>
      <c r="F270" s="129"/>
      <c r="G270" s="8"/>
      <c r="H270"/>
      <c r="I270"/>
      <c r="J270"/>
    </row>
    <row r="271" spans="1:10" s="60" customFormat="1" x14ac:dyDescent="0.35">
      <c r="A271"/>
      <c r="B271" s="6">
        <v>269</v>
      </c>
      <c r="D271"/>
      <c r="E271" s="30"/>
      <c r="F271" s="129"/>
      <c r="G271" s="8"/>
      <c r="H271"/>
      <c r="I271"/>
      <c r="J271"/>
    </row>
    <row r="272" spans="1:10" s="60" customFormat="1" x14ac:dyDescent="0.35">
      <c r="A272"/>
      <c r="B272" s="6">
        <v>270</v>
      </c>
      <c r="D272"/>
      <c r="E272" s="30"/>
      <c r="F272" s="129"/>
      <c r="G272" s="8"/>
      <c r="H272"/>
      <c r="I272"/>
      <c r="J272"/>
    </row>
    <row r="273" spans="1:10" s="60" customFormat="1" x14ac:dyDescent="0.35">
      <c r="A273"/>
      <c r="B273" s="6">
        <v>271</v>
      </c>
      <c r="D273"/>
      <c r="E273" s="30"/>
      <c r="F273" s="129"/>
      <c r="G273" s="8"/>
      <c r="H273"/>
      <c r="I273"/>
      <c r="J273"/>
    </row>
    <row r="274" spans="1:10" s="60" customFormat="1" x14ac:dyDescent="0.35">
      <c r="A274"/>
      <c r="B274" s="6">
        <v>272</v>
      </c>
      <c r="D274"/>
      <c r="E274" s="30"/>
      <c r="F274" s="129"/>
      <c r="G274" s="8"/>
      <c r="H274"/>
      <c r="I274"/>
      <c r="J274"/>
    </row>
    <row r="275" spans="1:10" s="60" customFormat="1" x14ac:dyDescent="0.35">
      <c r="A275"/>
      <c r="B275" s="6">
        <v>273</v>
      </c>
      <c r="D275"/>
      <c r="E275" s="30"/>
      <c r="F275" s="129"/>
      <c r="G275" s="8"/>
      <c r="H275"/>
      <c r="I275"/>
      <c r="J275"/>
    </row>
    <row r="276" spans="1:10" s="60" customFormat="1" x14ac:dyDescent="0.35">
      <c r="A276"/>
      <c r="B276" s="6">
        <v>274</v>
      </c>
      <c r="D276"/>
      <c r="E276" s="30"/>
      <c r="F276" s="129"/>
      <c r="G276" s="8"/>
      <c r="H276"/>
      <c r="I276"/>
      <c r="J276"/>
    </row>
    <row r="277" spans="1:10" s="60" customFormat="1" x14ac:dyDescent="0.35">
      <c r="A277"/>
      <c r="B277" s="6">
        <v>275</v>
      </c>
      <c r="D277"/>
      <c r="E277" s="30"/>
      <c r="F277" s="129"/>
      <c r="G277" s="8"/>
      <c r="H277"/>
      <c r="I277"/>
      <c r="J277"/>
    </row>
    <row r="278" spans="1:10" s="60" customFormat="1" x14ac:dyDescent="0.35">
      <c r="A278"/>
      <c r="B278" s="6">
        <v>276</v>
      </c>
      <c r="D278"/>
      <c r="E278" s="30"/>
      <c r="F278" s="129"/>
      <c r="G278" s="8"/>
      <c r="H278"/>
      <c r="I278"/>
      <c r="J278"/>
    </row>
    <row r="279" spans="1:10" s="60" customFormat="1" x14ac:dyDescent="0.35">
      <c r="A279"/>
      <c r="B279" s="6">
        <v>277</v>
      </c>
      <c r="D279"/>
      <c r="E279" s="30"/>
      <c r="F279" s="129"/>
      <c r="G279" s="8"/>
      <c r="H279"/>
      <c r="I279"/>
      <c r="J279"/>
    </row>
    <row r="280" spans="1:10" s="60" customFormat="1" x14ac:dyDescent="0.35">
      <c r="A280"/>
      <c r="B280" s="6">
        <v>278</v>
      </c>
      <c r="D280"/>
      <c r="E280" s="30"/>
      <c r="F280" s="129"/>
      <c r="G280" s="8"/>
      <c r="H280"/>
      <c r="I280"/>
      <c r="J280"/>
    </row>
    <row r="281" spans="1:10" s="60" customFormat="1" x14ac:dyDescent="0.35">
      <c r="A281"/>
      <c r="B281" s="6">
        <v>279</v>
      </c>
      <c r="D281"/>
      <c r="E281" s="30"/>
      <c r="F281" s="129"/>
      <c r="G281" s="8"/>
      <c r="H281"/>
      <c r="I281"/>
      <c r="J281"/>
    </row>
    <row r="282" spans="1:10" s="60" customFormat="1" x14ac:dyDescent="0.35">
      <c r="A282"/>
      <c r="B282" s="6">
        <v>280</v>
      </c>
      <c r="D282"/>
      <c r="E282" s="30"/>
      <c r="F282" s="129"/>
      <c r="G282" s="8"/>
      <c r="H282"/>
      <c r="I282"/>
      <c r="J282"/>
    </row>
    <row r="283" spans="1:10" s="60" customFormat="1" x14ac:dyDescent="0.35">
      <c r="A283"/>
      <c r="B283" s="6">
        <v>281</v>
      </c>
      <c r="D283"/>
      <c r="E283" s="30"/>
      <c r="F283" s="129"/>
      <c r="G283" s="8"/>
      <c r="H283"/>
      <c r="I283"/>
      <c r="J283"/>
    </row>
    <row r="284" spans="1:10" s="60" customFormat="1" x14ac:dyDescent="0.35">
      <c r="A284"/>
      <c r="B284" s="6">
        <v>282</v>
      </c>
      <c r="D284"/>
      <c r="E284" s="30"/>
      <c r="F284" s="129"/>
      <c r="G284" s="8"/>
      <c r="H284"/>
      <c r="I284"/>
      <c r="J284"/>
    </row>
    <row r="285" spans="1:10" s="60" customFormat="1" x14ac:dyDescent="0.35">
      <c r="A285"/>
      <c r="B285" s="6">
        <v>283</v>
      </c>
      <c r="D285"/>
      <c r="E285" s="30"/>
      <c r="F285" s="129"/>
      <c r="G285" s="8"/>
      <c r="H285"/>
      <c r="I285"/>
      <c r="J285"/>
    </row>
    <row r="286" spans="1:10" s="60" customFormat="1" x14ac:dyDescent="0.35">
      <c r="A286"/>
      <c r="B286" s="6">
        <v>284</v>
      </c>
      <c r="D286"/>
      <c r="E286" s="30"/>
      <c r="F286" s="129"/>
      <c r="G286" s="8"/>
      <c r="H286"/>
      <c r="I286"/>
      <c r="J286"/>
    </row>
    <row r="287" spans="1:10" s="60" customFormat="1" x14ac:dyDescent="0.35">
      <c r="A287"/>
      <c r="B287" s="6">
        <v>285</v>
      </c>
      <c r="D287"/>
      <c r="E287" s="30"/>
      <c r="F287" s="129"/>
      <c r="G287" s="8"/>
      <c r="H287"/>
      <c r="I287"/>
      <c r="J287"/>
    </row>
    <row r="288" spans="1:10" s="60" customFormat="1" x14ac:dyDescent="0.35">
      <c r="A288"/>
      <c r="B288" s="6">
        <v>286</v>
      </c>
      <c r="D288"/>
      <c r="E288" s="30"/>
      <c r="F288" s="129"/>
      <c r="G288" s="8"/>
      <c r="H288"/>
      <c r="I288"/>
      <c r="J288"/>
    </row>
    <row r="289" spans="1:10" s="60" customFormat="1" x14ac:dyDescent="0.35">
      <c r="A289"/>
      <c r="B289" s="6">
        <v>287</v>
      </c>
      <c r="D289"/>
      <c r="E289" s="30"/>
      <c r="F289" s="129"/>
      <c r="G289" s="8"/>
      <c r="H289"/>
      <c r="I289"/>
      <c r="J289"/>
    </row>
    <row r="290" spans="1:10" s="60" customFormat="1" x14ac:dyDescent="0.35">
      <c r="A290"/>
      <c r="B290" s="6">
        <v>288</v>
      </c>
      <c r="D290"/>
      <c r="E290" s="30"/>
      <c r="F290" s="129"/>
      <c r="G290" s="8"/>
      <c r="H290"/>
      <c r="I290"/>
      <c r="J290"/>
    </row>
    <row r="291" spans="1:10" s="60" customFormat="1" x14ac:dyDescent="0.35">
      <c r="A291"/>
      <c r="B291" s="6">
        <v>289</v>
      </c>
      <c r="D291"/>
      <c r="E291" s="30"/>
      <c r="F291" s="129"/>
      <c r="G291" s="8"/>
      <c r="H291"/>
      <c r="I291"/>
      <c r="J291"/>
    </row>
    <row r="292" spans="1:10" s="60" customFormat="1" x14ac:dyDescent="0.35">
      <c r="A292"/>
      <c r="B292" s="6">
        <v>290</v>
      </c>
      <c r="D292"/>
      <c r="E292" s="30"/>
      <c r="F292" s="129"/>
      <c r="G292" s="8"/>
      <c r="H292"/>
      <c r="I292"/>
      <c r="J292"/>
    </row>
    <row r="293" spans="1:10" s="60" customFormat="1" x14ac:dyDescent="0.35">
      <c r="A293"/>
      <c r="B293" s="6">
        <v>291</v>
      </c>
      <c r="D293"/>
      <c r="E293" s="30"/>
      <c r="F293" s="129"/>
      <c r="G293" s="8"/>
      <c r="H293"/>
      <c r="I293"/>
      <c r="J293"/>
    </row>
    <row r="294" spans="1:10" s="60" customFormat="1" x14ac:dyDescent="0.35">
      <c r="A294"/>
      <c r="B294" s="6">
        <v>292</v>
      </c>
      <c r="D294"/>
      <c r="E294" s="30"/>
      <c r="F294" s="129"/>
      <c r="G294" s="8"/>
      <c r="H294"/>
      <c r="I294"/>
      <c r="J294"/>
    </row>
    <row r="295" spans="1:10" s="60" customFormat="1" x14ac:dyDescent="0.35">
      <c r="A295"/>
      <c r="B295" s="6">
        <v>293</v>
      </c>
      <c r="D295"/>
      <c r="E295" s="30"/>
      <c r="F295" s="129"/>
      <c r="G295" s="8"/>
      <c r="H295"/>
      <c r="I295"/>
      <c r="J295"/>
    </row>
    <row r="296" spans="1:10" s="60" customFormat="1" x14ac:dyDescent="0.35">
      <c r="A296"/>
      <c r="B296" s="6">
        <v>294</v>
      </c>
      <c r="D296"/>
      <c r="E296" s="30"/>
      <c r="F296" s="129"/>
      <c r="G296" s="8"/>
      <c r="H296"/>
      <c r="I296"/>
      <c r="J296"/>
    </row>
    <row r="297" spans="1:10" s="60" customFormat="1" x14ac:dyDescent="0.35">
      <c r="A297"/>
      <c r="B297" s="6">
        <v>295</v>
      </c>
      <c r="D297"/>
      <c r="E297" s="30"/>
      <c r="F297" s="129"/>
      <c r="G297" s="8"/>
      <c r="H297"/>
      <c r="I297"/>
      <c r="J297"/>
    </row>
    <row r="298" spans="1:10" s="60" customFormat="1" x14ac:dyDescent="0.35">
      <c r="A298"/>
      <c r="B298" s="6">
        <v>296</v>
      </c>
      <c r="D298"/>
      <c r="E298" s="30"/>
      <c r="F298" s="129"/>
      <c r="G298" s="8"/>
      <c r="H298"/>
      <c r="I298"/>
      <c r="J298"/>
    </row>
    <row r="299" spans="1:10" s="60" customFormat="1" x14ac:dyDescent="0.35">
      <c r="A299"/>
      <c r="B299" s="6">
        <v>297</v>
      </c>
      <c r="D299"/>
      <c r="E299" s="30"/>
      <c r="F299" s="129"/>
      <c r="G299" s="8"/>
      <c r="H299"/>
      <c r="I299"/>
      <c r="J299"/>
    </row>
    <row r="300" spans="1:10" s="60" customFormat="1" x14ac:dyDescent="0.35">
      <c r="A300"/>
      <c r="B300" s="6">
        <v>298</v>
      </c>
      <c r="D300"/>
      <c r="E300" s="30"/>
      <c r="F300" s="129"/>
      <c r="G300" s="8"/>
      <c r="H300"/>
      <c r="I300"/>
      <c r="J300"/>
    </row>
    <row r="301" spans="1:10" s="60" customFormat="1" x14ac:dyDescent="0.35">
      <c r="A301"/>
      <c r="B301" s="6">
        <v>299</v>
      </c>
      <c r="D301"/>
      <c r="E301" s="30"/>
      <c r="F301" s="129"/>
      <c r="G301" s="8"/>
      <c r="H301"/>
      <c r="I301"/>
      <c r="J301"/>
    </row>
    <row r="302" spans="1:10" s="60" customFormat="1" x14ac:dyDescent="0.35">
      <c r="A302"/>
      <c r="B302" s="6">
        <v>300</v>
      </c>
      <c r="D302"/>
      <c r="E302" s="30"/>
      <c r="F302" s="129"/>
      <c r="G302" s="8"/>
      <c r="H302"/>
      <c r="I302"/>
      <c r="J302"/>
    </row>
    <row r="303" spans="1:10" s="60" customFormat="1" x14ac:dyDescent="0.35">
      <c r="A303"/>
      <c r="B303" s="6">
        <v>301</v>
      </c>
      <c r="D303"/>
      <c r="E303" s="30"/>
      <c r="F303" s="129"/>
      <c r="G303" s="8"/>
      <c r="H303"/>
      <c r="I303"/>
      <c r="J303"/>
    </row>
    <row r="304" spans="1:10" s="60" customFormat="1" x14ac:dyDescent="0.35">
      <c r="A304"/>
      <c r="B304" s="6">
        <v>302</v>
      </c>
      <c r="D304"/>
      <c r="E304" s="30"/>
      <c r="F304" s="129"/>
      <c r="G304" s="8"/>
      <c r="H304"/>
      <c r="I304"/>
      <c r="J304"/>
    </row>
    <row r="305" spans="1:10" s="60" customFormat="1" x14ac:dyDescent="0.35">
      <c r="A305"/>
      <c r="B305" s="6">
        <v>303</v>
      </c>
      <c r="D305"/>
      <c r="E305" s="30"/>
      <c r="F305" s="129"/>
      <c r="G305" s="8"/>
      <c r="H305"/>
      <c r="I305"/>
      <c r="J305"/>
    </row>
    <row r="306" spans="1:10" s="60" customFormat="1" x14ac:dyDescent="0.35">
      <c r="A306"/>
      <c r="B306" s="6">
        <v>304</v>
      </c>
      <c r="D306"/>
      <c r="E306" s="30"/>
      <c r="F306" s="129"/>
      <c r="G306" s="8"/>
      <c r="H306"/>
      <c r="I306"/>
      <c r="J306"/>
    </row>
    <row r="307" spans="1:10" s="60" customFormat="1" x14ac:dyDescent="0.35">
      <c r="A307"/>
      <c r="B307" s="6">
        <v>305</v>
      </c>
      <c r="D307"/>
      <c r="E307" s="30"/>
      <c r="F307" s="129"/>
      <c r="G307" s="8"/>
      <c r="H307"/>
      <c r="I307"/>
      <c r="J307"/>
    </row>
    <row r="308" spans="1:10" s="60" customFormat="1" x14ac:dyDescent="0.35">
      <c r="A308"/>
      <c r="B308" s="6">
        <v>306</v>
      </c>
      <c r="D308"/>
      <c r="E308" s="30"/>
      <c r="F308" s="129"/>
      <c r="G308" s="8"/>
      <c r="H308"/>
      <c r="I308"/>
      <c r="J308"/>
    </row>
    <row r="309" spans="1:10" s="60" customFormat="1" x14ac:dyDescent="0.35">
      <c r="A309"/>
      <c r="B309" s="6">
        <v>307</v>
      </c>
      <c r="D309"/>
      <c r="E309" s="30"/>
      <c r="F309" s="129"/>
      <c r="G309" s="8"/>
      <c r="H309"/>
      <c r="I309"/>
      <c r="J309"/>
    </row>
    <row r="310" spans="1:10" s="60" customFormat="1" x14ac:dyDescent="0.35">
      <c r="A310"/>
      <c r="B310" s="6">
        <v>308</v>
      </c>
      <c r="D310"/>
      <c r="E310" s="30"/>
      <c r="F310" s="129"/>
      <c r="G310" s="8"/>
      <c r="H310"/>
      <c r="I310"/>
      <c r="J310"/>
    </row>
    <row r="311" spans="1:10" s="60" customFormat="1" x14ac:dyDescent="0.35">
      <c r="A311"/>
      <c r="B311" s="6">
        <v>309</v>
      </c>
      <c r="D311"/>
      <c r="E311" s="30"/>
      <c r="F311" s="129"/>
      <c r="G311" s="8"/>
      <c r="H311"/>
      <c r="I311"/>
      <c r="J311"/>
    </row>
    <row r="312" spans="1:10" s="60" customFormat="1" x14ac:dyDescent="0.35">
      <c r="A312"/>
      <c r="B312" s="6">
        <v>310</v>
      </c>
      <c r="D312"/>
      <c r="E312" s="30"/>
      <c r="F312" s="129"/>
      <c r="G312" s="8"/>
      <c r="H312"/>
      <c r="I312"/>
      <c r="J312"/>
    </row>
    <row r="313" spans="1:10" s="60" customFormat="1" x14ac:dyDescent="0.35">
      <c r="A313"/>
      <c r="B313" s="6">
        <v>311</v>
      </c>
      <c r="D313"/>
      <c r="E313" s="30"/>
      <c r="F313" s="129"/>
      <c r="G313" s="8"/>
      <c r="H313"/>
      <c r="I313"/>
      <c r="J313"/>
    </row>
    <row r="314" spans="1:10" s="60" customFormat="1" x14ac:dyDescent="0.35">
      <c r="A314"/>
      <c r="B314" s="6">
        <v>312</v>
      </c>
      <c r="D314"/>
      <c r="E314" s="30"/>
      <c r="F314" s="129"/>
      <c r="G314" s="8"/>
      <c r="H314"/>
      <c r="I314"/>
      <c r="J314"/>
    </row>
    <row r="315" spans="1:10" s="60" customFormat="1" x14ac:dyDescent="0.35">
      <c r="A315"/>
      <c r="B315" s="6">
        <v>313</v>
      </c>
      <c r="D315"/>
      <c r="E315" s="30"/>
      <c r="F315" s="129"/>
      <c r="G315" s="8"/>
      <c r="H315"/>
      <c r="I315"/>
      <c r="J315"/>
    </row>
    <row r="316" spans="1:10" s="60" customFormat="1" x14ac:dyDescent="0.35">
      <c r="A316"/>
      <c r="B316" s="6">
        <v>314</v>
      </c>
      <c r="D316"/>
      <c r="E316" s="30"/>
      <c r="F316" s="129"/>
      <c r="G316" s="8"/>
      <c r="H316"/>
      <c r="I316"/>
      <c r="J316"/>
    </row>
    <row r="317" spans="1:10" s="60" customFormat="1" x14ac:dyDescent="0.35">
      <c r="A317"/>
      <c r="B317" s="6">
        <v>315</v>
      </c>
      <c r="D317"/>
      <c r="E317" s="30"/>
      <c r="F317" s="129"/>
      <c r="G317" s="8"/>
      <c r="H317"/>
      <c r="I317"/>
      <c r="J317"/>
    </row>
    <row r="318" spans="1:10" s="60" customFormat="1" x14ac:dyDescent="0.35">
      <c r="A318"/>
      <c r="B318" s="6">
        <v>316</v>
      </c>
      <c r="D318"/>
      <c r="E318" s="30"/>
      <c r="F318" s="129"/>
      <c r="G318" s="8"/>
      <c r="H318"/>
      <c r="I318"/>
      <c r="J318"/>
    </row>
    <row r="319" spans="1:10" s="60" customFormat="1" x14ac:dyDescent="0.35">
      <c r="A319"/>
      <c r="B319" s="6">
        <v>317</v>
      </c>
      <c r="D319"/>
      <c r="E319" s="30"/>
      <c r="F319" s="129"/>
      <c r="G319" s="8"/>
      <c r="H319"/>
      <c r="I319"/>
      <c r="J319"/>
    </row>
    <row r="320" spans="1:10" s="60" customFormat="1" x14ac:dyDescent="0.35">
      <c r="A320"/>
      <c r="B320" s="6">
        <v>318</v>
      </c>
      <c r="D320"/>
      <c r="E320" s="30"/>
      <c r="F320" s="129"/>
      <c r="G320" s="8"/>
      <c r="H320"/>
      <c r="I320"/>
      <c r="J320"/>
    </row>
    <row r="321" spans="1:10" s="60" customFormat="1" x14ac:dyDescent="0.35">
      <c r="A321"/>
      <c r="B321" s="6">
        <v>319</v>
      </c>
      <c r="D321"/>
      <c r="E321" s="30"/>
      <c r="F321" s="129"/>
      <c r="G321" s="8"/>
      <c r="H321"/>
      <c r="I321"/>
      <c r="J321"/>
    </row>
    <row r="322" spans="1:10" s="60" customFormat="1" x14ac:dyDescent="0.35">
      <c r="A322"/>
      <c r="B322" s="6">
        <v>320</v>
      </c>
      <c r="D322"/>
      <c r="E322" s="30"/>
      <c r="F322" s="129"/>
      <c r="G322" s="8"/>
      <c r="H322"/>
      <c r="I322"/>
      <c r="J322"/>
    </row>
    <row r="323" spans="1:10" s="60" customFormat="1" x14ac:dyDescent="0.35">
      <c r="A323"/>
      <c r="B323" s="6">
        <v>321</v>
      </c>
      <c r="D323"/>
      <c r="E323" s="30"/>
      <c r="F323" s="129"/>
      <c r="G323" s="8"/>
      <c r="H323"/>
      <c r="I323"/>
      <c r="J323"/>
    </row>
    <row r="324" spans="1:10" s="60" customFormat="1" x14ac:dyDescent="0.35">
      <c r="A324"/>
      <c r="B324" s="6">
        <v>322</v>
      </c>
      <c r="D324"/>
      <c r="E324" s="30"/>
      <c r="F324" s="129"/>
      <c r="G324" s="8"/>
      <c r="H324"/>
      <c r="I324"/>
      <c r="J324"/>
    </row>
    <row r="325" spans="1:10" s="60" customFormat="1" x14ac:dyDescent="0.35">
      <c r="A325"/>
      <c r="B325" s="6">
        <v>323</v>
      </c>
      <c r="D325"/>
      <c r="E325" s="30"/>
      <c r="F325" s="129"/>
      <c r="G325" s="8"/>
      <c r="H325"/>
      <c r="I325"/>
      <c r="J325"/>
    </row>
    <row r="326" spans="1:10" s="60" customFormat="1" x14ac:dyDescent="0.35">
      <c r="A326"/>
      <c r="B326" s="6">
        <v>324</v>
      </c>
      <c r="D326"/>
      <c r="E326" s="30"/>
      <c r="F326" s="129"/>
      <c r="G326" s="8"/>
      <c r="H326"/>
      <c r="I326"/>
      <c r="J326"/>
    </row>
  </sheetData>
  <sheetProtection sheet="1" objects="1" scenarios="1" formatRows="0"/>
  <dataConsolidate/>
  <conditionalFormatting sqref="E20 E51 E117 E142:E1048576 E3:E4 E6:E12 E15:E17 E22:E33 E36:E42 E45:E48 E53:E66 E80:E90 E93:E114 E138:E139 E132:E134 E120:E128">
    <cfRule type="containsText" dxfId="72" priority="153" operator="containsText" text="(chagua uchaguzi)">
      <formula>NOT(ISERROR(SEARCH("(chagua uchaguzi)",E3)))</formula>
    </cfRule>
  </conditionalFormatting>
  <conditionalFormatting sqref="G142:G1048576 G20 G51 G117 G3:G4 G138:G139 G132:G134 G120:G128 G6:G12 G15:G17 G45:G48 G36:G42 G22:G33 G53:G66 G80:G90 G93:G114">
    <cfRule type="containsText" dxfId="71" priority="158" stopIfTrue="1" operator="containsText" text="(chagua kiwango)">
      <formula>NOT(ISERROR(SEARCH("(chagua kiwango)",G3)))</formula>
    </cfRule>
  </conditionalFormatting>
  <conditionalFormatting sqref="E4 E20 E51 E80 E93 E117">
    <cfRule type="expression" dxfId="70" priority="154" stopIfTrue="1">
      <formula>$D4 = ""</formula>
    </cfRule>
  </conditionalFormatting>
  <conditionalFormatting sqref="G4 G20 G51 G80 G93 G117">
    <cfRule type="containsBlanks" dxfId="69" priority="161">
      <formula>LEN(TRIM(G4))=0</formula>
    </cfRule>
  </conditionalFormatting>
  <conditionalFormatting sqref="E4 E6:E12 E14:E17 E19:E33 E35:E42 E44:E48 E50:E66 E79:E90 E92:E114 E136:E139 E130:E134 E116:E128">
    <cfRule type="expression" dxfId="68" priority="155">
      <formula>$D4 = ""</formula>
    </cfRule>
    <cfRule type="expression" dxfId="67" priority="165">
      <formula>$D4 = 4</formula>
    </cfRule>
    <cfRule type="expression" dxfId="66" priority="166">
      <formula>$D4 = 3</formula>
    </cfRule>
    <cfRule type="expression" dxfId="65" priority="167">
      <formula>$D4 = 2</formula>
    </cfRule>
    <cfRule type="expression" dxfId="64" priority="168">
      <formula>$D4 = 1</formula>
    </cfRule>
    <cfRule type="expression" dxfId="63" priority="169">
      <formula>$D4 = 0</formula>
    </cfRule>
  </conditionalFormatting>
  <conditionalFormatting sqref="E70:E77">
    <cfRule type="containsText" dxfId="62" priority="123" operator="containsText" text="(chagua uchaguzi)">
      <formula>NOT(ISERROR(SEARCH("(chagua uchaguzi)",E70)))</formula>
    </cfRule>
  </conditionalFormatting>
  <conditionalFormatting sqref="G69">
    <cfRule type="containsText" dxfId="61" priority="146" operator="containsText" text="(select level)">
      <formula>NOT(ISERROR(SEARCH("(select level)",G69)))</formula>
    </cfRule>
    <cfRule type="containsText" dxfId="60" priority="147" operator="containsText" text="5">
      <formula>NOT(ISERROR(SEARCH("5",G69)))</formula>
    </cfRule>
    <cfRule type="containsText" dxfId="59" priority="148" operator="containsText" text="4">
      <formula>NOT(ISERROR(SEARCH("4",G69)))</formula>
    </cfRule>
    <cfRule type="containsText" dxfId="58" priority="149" operator="containsText" text="3">
      <formula>NOT(ISERROR(SEARCH("3",G69)))</formula>
    </cfRule>
    <cfRule type="containsText" dxfId="57" priority="150" operator="containsText" text="2">
      <formula>NOT(ISERROR(SEARCH("2",G69)))</formula>
    </cfRule>
    <cfRule type="containsText" dxfId="56" priority="152" operator="containsText" text="1">
      <formula>NOT(ISERROR(SEARCH("1",G69)))</formula>
    </cfRule>
  </conditionalFormatting>
  <conditionalFormatting sqref="E68:E69">
    <cfRule type="expression" dxfId="55" priority="138">
      <formula xml:space="preserve"> $D68 =""</formula>
    </cfRule>
    <cfRule type="expression" dxfId="54" priority="140">
      <formula xml:space="preserve"> $D68 = 4</formula>
    </cfRule>
    <cfRule type="expression" dxfId="53" priority="141">
      <formula>$D68 = 3</formula>
    </cfRule>
    <cfRule type="expression" dxfId="52" priority="142">
      <formula>$D68 = 2</formula>
    </cfRule>
    <cfRule type="expression" dxfId="51" priority="143">
      <formula xml:space="preserve"> $D68 = 1</formula>
    </cfRule>
    <cfRule type="expression" dxfId="50" priority="144">
      <formula xml:space="preserve"> $D68 = 0</formula>
    </cfRule>
  </conditionalFormatting>
  <conditionalFormatting sqref="E67:E69">
    <cfRule type="containsText" dxfId="49" priority="137" operator="containsText" text="(chagua uchaguzi)">
      <formula>NOT(ISERROR(SEARCH("(chagua uchaguzi)",E67)))</formula>
    </cfRule>
  </conditionalFormatting>
  <conditionalFormatting sqref="G70:G77">
    <cfRule type="containsText" dxfId="48" priority="145" operator="containsText" text="(chagua kiwango)">
      <formula>NOT(ISERROR(SEARCH("(chagua kiwango)",G70)))</formula>
    </cfRule>
  </conditionalFormatting>
  <conditionalFormatting sqref="E70:E77">
    <cfRule type="expression" dxfId="47" priority="124">
      <formula xml:space="preserve"> $D70 =""</formula>
    </cfRule>
    <cfRule type="expression" dxfId="46" priority="126">
      <formula xml:space="preserve"> $D70 = 4</formula>
    </cfRule>
    <cfRule type="expression" dxfId="45" priority="127">
      <formula>$D70 = 3</formula>
    </cfRule>
    <cfRule type="expression" dxfId="44" priority="128">
      <formula>$D70 = 2</formula>
    </cfRule>
    <cfRule type="expression" dxfId="43" priority="129">
      <formula xml:space="preserve"> $D70 = 1</formula>
    </cfRule>
    <cfRule type="expression" dxfId="42" priority="130">
      <formula xml:space="preserve"> $D70 = 0</formula>
    </cfRule>
  </conditionalFormatting>
  <conditionalFormatting sqref="G4 G6:G1048576">
    <cfRule type="containsText" dxfId="41" priority="162" operator="containsText" text="3">
      <formula>NOT(ISERROR(SEARCH("3",G4)))</formula>
    </cfRule>
    <cfRule type="containsText" dxfId="40" priority="163" operator="containsText" text="2">
      <formula>NOT(ISERROR(SEARCH("2",G4)))</formula>
    </cfRule>
    <cfRule type="containsText" dxfId="39" priority="298" operator="containsText" text="1">
      <formula>NOT(ISERROR(SEARCH("1",G4)))</formula>
    </cfRule>
  </conditionalFormatting>
  <conditionalFormatting sqref="E5">
    <cfRule type="expression" dxfId="38" priority="25">
      <formula>$D5 = ""</formula>
    </cfRule>
    <cfRule type="expression" dxfId="37" priority="30">
      <formula>$D5 = 4</formula>
    </cfRule>
    <cfRule type="expression" dxfId="36" priority="31">
      <formula>$D5 = 3</formula>
    </cfRule>
    <cfRule type="expression" dxfId="35" priority="32">
      <formula>$D5 = 2</formula>
    </cfRule>
    <cfRule type="expression" dxfId="34" priority="33">
      <formula>$D5 = 1</formula>
    </cfRule>
    <cfRule type="expression" dxfId="33" priority="34">
      <formula>$D5 = 0</formula>
    </cfRule>
  </conditionalFormatting>
  <conditionalFormatting sqref="G5">
    <cfRule type="containsText" dxfId="32" priority="27" operator="containsText" text="3">
      <formula>NOT(ISERROR(SEARCH("3",G5)))</formula>
    </cfRule>
    <cfRule type="containsText" dxfId="31" priority="28" operator="containsText" text="2">
      <formula>NOT(ISERROR(SEARCH("2",G5)))</formula>
    </cfRule>
    <cfRule type="containsText" dxfId="30" priority="131" operator="containsText" text="1">
      <formula>NOT(ISERROR(SEARCH("1",G5)))</formula>
    </cfRule>
  </conditionalFormatting>
  <conditionalFormatting sqref="C4:C5000">
    <cfRule type="expression" dxfId="29" priority="295">
      <formula xml:space="preserve"> E4 = "N/A"</formula>
    </cfRule>
  </conditionalFormatting>
  <conditionalFormatting sqref="E4:E5000">
    <cfRule type="expression" dxfId="28" priority="296">
      <formula xml:space="preserve"> E4 = "N/A"</formula>
    </cfRule>
  </conditionalFormatting>
  <conditionalFormatting sqref="F4:F5000">
    <cfRule type="expression" dxfId="27" priority="297">
      <formula xml:space="preserve"> E4 = "N/A"</formula>
    </cfRule>
  </conditionalFormatting>
  <conditionalFormatting sqref="G4:G5000">
    <cfRule type="expression" dxfId="26" priority="26" stopIfTrue="1">
      <formula xml:space="preserve"> E4 = "N/A"</formula>
    </cfRule>
  </conditionalFormatting>
  <pageMargins left="0.7" right="0.7" top="0.75" bottom="0.75" header="0.3" footer="0.3"/>
  <pageSetup scale="78" fitToHeight="0" orientation="landscape" r:id="rId1"/>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DropDowns!$E$3:$E$6</xm:f>
          </x14:formula1>
          <xm:sqref>G37:G42 G46:G48 G70:G77 G54:G66 G120:G128 G7:G12 G138:G139 G132:G134 G83:G90 G23:G33 G16:G17 G96:G114</xm:sqref>
        </x14:dataValidation>
        <x14:dataValidation type="list" allowBlank="1" showInputMessage="1" showErrorMessage="1">
          <x14:formula1>
            <xm:f>DropDowns!$B$3:$B$8</xm:f>
          </x14:formula1>
          <xm:sqref>E83:E90 E46:E48 E37:E42 E70:E77 E7:E12 E96:E114 E16:E17 E23:E33 E54:E66 E132:E134 E138:E139 E120:E128</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L200"/>
  <sheetViews>
    <sheetView zoomScaleNormal="100" workbookViewId="0">
      <pane ySplit="4" topLeftCell="A192" activePane="bottomLeft" state="frozen"/>
      <selection activeCell="C166" sqref="C166:C173"/>
      <selection pane="bottomLeft" activeCell="F10" sqref="F10"/>
    </sheetView>
  </sheetViews>
  <sheetFormatPr defaultColWidth="8.81640625" defaultRowHeight="14.5" x14ac:dyDescent="0.35"/>
  <cols>
    <col min="1" max="1" width="2.453125" customWidth="1"/>
    <col min="2" max="2" width="5" style="14" hidden="1" customWidth="1"/>
    <col min="3" max="3" width="62" style="41" customWidth="1"/>
    <col min="4" max="4" width="19.1796875" style="19" customWidth="1"/>
    <col min="5" max="5" width="15.453125" style="32" customWidth="1"/>
    <col min="6" max="6" width="15.81640625" customWidth="1"/>
    <col min="7" max="7" width="55.453125" customWidth="1"/>
    <col min="8" max="8" width="9.453125" style="8" customWidth="1"/>
    <col min="9" max="9" width="21.1796875" style="8" customWidth="1"/>
    <col min="10" max="10" width="8.81640625" style="8"/>
    <col min="11" max="11" width="23.453125" customWidth="1"/>
    <col min="12" max="12" width="29" customWidth="1"/>
  </cols>
  <sheetData>
    <row r="1" spans="1:12" ht="15.75" thickBot="1" x14ac:dyDescent="0.3">
      <c r="A1" s="15"/>
      <c r="B1" s="17"/>
      <c r="C1" s="40"/>
      <c r="D1" s="18"/>
      <c r="E1" s="28"/>
      <c r="F1" s="15"/>
      <c r="G1" s="15"/>
      <c r="H1" s="39"/>
      <c r="I1" s="39"/>
      <c r="J1" s="39"/>
      <c r="K1" s="15"/>
      <c r="L1" s="15"/>
    </row>
    <row r="2" spans="1:12" ht="24.75" customHeight="1" thickBot="1" x14ac:dyDescent="0.3">
      <c r="A2" s="49"/>
      <c r="B2" s="160" t="s">
        <v>160</v>
      </c>
      <c r="C2" s="161"/>
      <c r="D2" s="161"/>
      <c r="E2" s="161"/>
      <c r="F2" s="161"/>
      <c r="G2" s="161"/>
      <c r="H2" s="161"/>
      <c r="I2" s="161"/>
      <c r="J2" s="161"/>
      <c r="K2" s="161"/>
      <c r="L2" s="162"/>
    </row>
    <row r="3" spans="1:12" ht="15.75" thickBot="1" x14ac:dyDescent="0.3">
      <c r="A3" s="15"/>
      <c r="B3" s="17"/>
      <c r="C3" s="40"/>
      <c r="D3" s="18"/>
      <c r="E3" s="28"/>
      <c r="F3" s="15"/>
      <c r="G3" s="15"/>
      <c r="H3" s="39"/>
      <c r="I3" s="39"/>
      <c r="J3" s="39"/>
      <c r="K3" s="15"/>
      <c r="L3" s="15"/>
    </row>
    <row r="4" spans="1:12" ht="41.25" customHeight="1" thickBot="1" x14ac:dyDescent="0.3">
      <c r="A4" s="15"/>
      <c r="B4" s="25" t="s">
        <v>10</v>
      </c>
      <c r="C4" s="145" t="s">
        <v>168</v>
      </c>
      <c r="D4" s="146" t="s">
        <v>169</v>
      </c>
      <c r="E4" s="147" t="s">
        <v>96</v>
      </c>
      <c r="F4" s="146" t="s">
        <v>134</v>
      </c>
      <c r="G4" s="149" t="s">
        <v>82</v>
      </c>
      <c r="H4" s="168" t="s">
        <v>81</v>
      </c>
      <c r="I4" s="169"/>
      <c r="J4" s="169"/>
      <c r="K4" s="169"/>
      <c r="L4" s="148" t="s">
        <v>296</v>
      </c>
    </row>
    <row r="5" spans="1:12" ht="42" customHeight="1" x14ac:dyDescent="0.25">
      <c r="A5" s="15"/>
      <c r="B5" s="24" t="str">
        <f>IFERROR(INDEX(OUKIM!$B$1:$B$396, SMALL(INDEX((OUKIM!$I$1:$I$396="Yes")*(MATCH(ROW(OUKIM!$I$1:$I$396), ROW(OUKIM!$I$1:$I$396)))+(OUKIM!$I$1:$I$396&lt;&gt;"Yes")*1048577, 0, 0), ROW(A1))),"")</f>
        <v/>
      </c>
      <c r="C5" s="91" t="str">
        <f>IFERROR(VLOOKUP(B5,OUKIM!B:C,2,0),"")</f>
        <v/>
      </c>
      <c r="D5" s="42" t="str">
        <f>IFERROR(VLOOKUP(VLOOKUP(B5,OUKIM!B:J,9,0),DropDowns!G:I,3,0),"")</f>
        <v/>
      </c>
      <c r="E5" s="31" t="str">
        <f>IFERROR(VLOOKUP(B5,OUKIM!B:E,4,0),"")</f>
        <v/>
      </c>
      <c r="F5" s="4" t="str">
        <f>IFERROR(VLOOKUP(B5,OUKIM!B:G,6,0),"")</f>
        <v/>
      </c>
      <c r="G5" s="92"/>
      <c r="H5" s="4" t="str">
        <f>IF(B5&lt;&gt;"","Ya ndani:","")</f>
        <v/>
      </c>
      <c r="I5" s="44"/>
      <c r="J5" s="4" t="str">
        <f>IF(B5&lt;&gt;"","Ya nje:","")</f>
        <v/>
      </c>
      <c r="K5" s="44"/>
      <c r="L5" s="92"/>
    </row>
    <row r="6" spans="1:12" ht="42" customHeight="1" x14ac:dyDescent="0.25">
      <c r="A6" s="15"/>
      <c r="B6" s="24" t="str">
        <f>IFERROR(INDEX(OUKIM!$B$1:$B$396, SMALL(INDEX((OUKIM!$I$1:$I$396="Yes")*(MATCH(ROW(OUKIM!$I$1:$I$396), ROW(OUKIM!$I$1:$I$396)))+(OUKIM!$I$1:$I$396&lt;&gt;"Yes")*1048577, 0, 0), ROW(A2))),"")</f>
        <v/>
      </c>
      <c r="C6" s="91" t="str">
        <f>IFERROR(VLOOKUP(B6,OUKIM!B:C,2,0),"")</f>
        <v/>
      </c>
      <c r="D6" s="42" t="str">
        <f>IFERROR(VLOOKUP(VLOOKUP(B6,OUKIM!B:J,9,0),DropDowns!G:I,3,0),"")</f>
        <v/>
      </c>
      <c r="E6" s="31" t="str">
        <f>IFERROR(VLOOKUP(B6,OUKIM!B:E,4,0),"")</f>
        <v/>
      </c>
      <c r="F6" s="4" t="str">
        <f>IFERROR(VLOOKUP(B6,OUKIM!B:G,6,0),"")</f>
        <v/>
      </c>
      <c r="G6" s="92"/>
      <c r="H6" s="4" t="str">
        <f t="shared" ref="H6:H69" si="0">IF(B6&lt;&gt;"","Ya ndani:","")</f>
        <v/>
      </c>
      <c r="I6" s="44"/>
      <c r="J6" s="4" t="str">
        <f t="shared" ref="J6:J69" si="1">IF(B6&lt;&gt;"","Ya nje:","")</f>
        <v/>
      </c>
      <c r="K6" s="44"/>
      <c r="L6" s="92"/>
    </row>
    <row r="7" spans="1:12" ht="42" customHeight="1" x14ac:dyDescent="0.25">
      <c r="A7" s="15"/>
      <c r="B7" s="24" t="str">
        <f>IFERROR(INDEX(OUKIM!$B$1:$B$396, SMALL(INDEX((OUKIM!$I$1:$I$396="Yes")*(MATCH(ROW(OUKIM!$I$1:$I$396), ROW(OUKIM!$I$1:$I$396)))+(OUKIM!$I$1:$I$396&lt;&gt;"Yes")*1048577, 0, 0), ROW(A3))),"")</f>
        <v/>
      </c>
      <c r="C7" s="91" t="str">
        <f>IFERROR(VLOOKUP(B7,OUKIM!B:C,2,0),"")</f>
        <v/>
      </c>
      <c r="D7" s="42" t="str">
        <f>IFERROR(VLOOKUP(VLOOKUP(B7,OUKIM!B:J,9,0),DropDowns!G:I,3,0),"")</f>
        <v/>
      </c>
      <c r="E7" s="31" t="str">
        <f>IFERROR(VLOOKUP(B7,OUKIM!B:E,4,0),"")</f>
        <v/>
      </c>
      <c r="F7" s="4" t="str">
        <f>IFERROR(VLOOKUP(B7,OUKIM!B:G,6,0),"")</f>
        <v/>
      </c>
      <c r="G7" s="92"/>
      <c r="H7" s="4" t="str">
        <f t="shared" si="0"/>
        <v/>
      </c>
      <c r="I7" s="44"/>
      <c r="J7" s="4" t="str">
        <f t="shared" si="1"/>
        <v/>
      </c>
      <c r="K7" s="44"/>
      <c r="L7" s="92"/>
    </row>
    <row r="8" spans="1:12" ht="42" customHeight="1" x14ac:dyDescent="0.25">
      <c r="A8" s="15"/>
      <c r="B8" s="24" t="str">
        <f>IFERROR(INDEX(OUKIM!$B$1:$B$396, SMALL(INDEX((OUKIM!$I$1:$I$396="Yes")*(MATCH(ROW(OUKIM!$I$1:$I$396), ROW(OUKIM!$I$1:$I$396)))+(OUKIM!$I$1:$I$396&lt;&gt;"Yes")*1048577, 0, 0), ROW(A4))),"")</f>
        <v/>
      </c>
      <c r="C8" s="91" t="str">
        <f>IFERROR(VLOOKUP(B8,OUKIM!B:C,2,0),"")</f>
        <v/>
      </c>
      <c r="D8" s="42" t="str">
        <f>IFERROR(VLOOKUP(VLOOKUP(B8,OUKIM!B:J,9,0),DropDowns!G:I,3,0),"")</f>
        <v/>
      </c>
      <c r="E8" s="31" t="str">
        <f>IFERROR(VLOOKUP(B8,OUKIM!B:E,4,0),"")</f>
        <v/>
      </c>
      <c r="F8" s="4" t="str">
        <f>IFERROR(VLOOKUP(B8,OUKIM!B:G,6,0),"")</f>
        <v/>
      </c>
      <c r="G8" s="92"/>
      <c r="H8" s="4" t="str">
        <f t="shared" si="0"/>
        <v/>
      </c>
      <c r="I8" s="44"/>
      <c r="J8" s="4" t="str">
        <f t="shared" si="1"/>
        <v/>
      </c>
      <c r="K8" s="44"/>
      <c r="L8" s="92"/>
    </row>
    <row r="9" spans="1:12" ht="42" customHeight="1" x14ac:dyDescent="0.25">
      <c r="A9" s="15"/>
      <c r="B9" s="24" t="str">
        <f>IFERROR(INDEX(OUKIM!$B$1:$B$396, SMALL(INDEX((OUKIM!$I$1:$I$396="Yes")*(MATCH(ROW(OUKIM!$I$1:$I$396), ROW(OUKIM!$I$1:$I$396)))+(OUKIM!$I$1:$I$396&lt;&gt;"Yes")*1048577, 0, 0), ROW(A5))),"")</f>
        <v/>
      </c>
      <c r="C9" s="91" t="str">
        <f>IFERROR(VLOOKUP(B9,OUKIM!B:C,2,0),"")</f>
        <v/>
      </c>
      <c r="D9" s="42" t="str">
        <f>IFERROR(VLOOKUP(VLOOKUP(B9,OUKIM!B:J,9,0),DropDowns!G:I,3,0),"")</f>
        <v/>
      </c>
      <c r="E9" s="31" t="str">
        <f>IFERROR(VLOOKUP(B9,OUKIM!B:E,4,0),"")</f>
        <v/>
      </c>
      <c r="F9" s="4" t="str">
        <f>IFERROR(VLOOKUP(B9,OUKIM!B:G,6,0),"")</f>
        <v/>
      </c>
      <c r="G9" s="92"/>
      <c r="H9" s="4" t="str">
        <f t="shared" si="0"/>
        <v/>
      </c>
      <c r="I9" s="44"/>
      <c r="J9" s="4" t="str">
        <f t="shared" si="1"/>
        <v/>
      </c>
      <c r="K9" s="44"/>
      <c r="L9" s="92"/>
    </row>
    <row r="10" spans="1:12" ht="42" customHeight="1" x14ac:dyDescent="0.25">
      <c r="A10" s="15"/>
      <c r="B10" s="24" t="str">
        <f>IFERROR(INDEX(OUKIM!$B$1:$B$396, SMALL(INDEX((OUKIM!$I$1:$I$396="Yes")*(MATCH(ROW(OUKIM!$I$1:$I$396), ROW(OUKIM!$I$1:$I$396)))+(OUKIM!$I$1:$I$396&lt;&gt;"Yes")*1048577, 0, 0), ROW(A6))),"")</f>
        <v/>
      </c>
      <c r="C10" s="91" t="str">
        <f>IFERROR(VLOOKUP(B10,OUKIM!B:C,2,0),"")</f>
        <v/>
      </c>
      <c r="D10" s="42" t="str">
        <f>IFERROR(VLOOKUP(VLOOKUP(B10,OUKIM!B:J,9,0),DropDowns!G:I,3,0),"")</f>
        <v/>
      </c>
      <c r="E10" s="31" t="str">
        <f>IFERROR(VLOOKUP(B10,OUKIM!B:E,4,0),"")</f>
        <v/>
      </c>
      <c r="F10" s="4" t="str">
        <f>IFERROR(VLOOKUP(B10,OUKIM!B:G,6,0),"")</f>
        <v/>
      </c>
      <c r="G10" s="92"/>
      <c r="H10" s="4" t="str">
        <f t="shared" si="0"/>
        <v/>
      </c>
      <c r="I10" s="44"/>
      <c r="J10" s="4" t="str">
        <f t="shared" si="1"/>
        <v/>
      </c>
      <c r="K10" s="44"/>
      <c r="L10" s="92"/>
    </row>
    <row r="11" spans="1:12" ht="42" customHeight="1" x14ac:dyDescent="0.25">
      <c r="A11" s="15"/>
      <c r="B11" s="24" t="str">
        <f>IFERROR(INDEX(OUKIM!$B$1:$B$396, SMALL(INDEX((OUKIM!$I$1:$I$396="Yes")*(MATCH(ROW(OUKIM!$I$1:$I$396), ROW(OUKIM!$I$1:$I$396)))+(OUKIM!$I$1:$I$396&lt;&gt;"Yes")*1048577, 0, 0), ROW(A7))),"")</f>
        <v/>
      </c>
      <c r="C11" s="91" t="str">
        <f>IFERROR(VLOOKUP(B11,OUKIM!B:C,2,0),"")</f>
        <v/>
      </c>
      <c r="D11" s="42" t="str">
        <f>IFERROR(VLOOKUP(VLOOKUP(B11,OUKIM!B:J,9,0),DropDowns!G:I,3,0),"")</f>
        <v/>
      </c>
      <c r="E11" s="31" t="str">
        <f>IFERROR(VLOOKUP(B11,OUKIM!B:E,4,0),"")</f>
        <v/>
      </c>
      <c r="F11" s="4" t="str">
        <f>IFERROR(VLOOKUP(B11,OUKIM!B:G,6,0),"")</f>
        <v/>
      </c>
      <c r="G11" s="92"/>
      <c r="H11" s="4" t="str">
        <f t="shared" si="0"/>
        <v/>
      </c>
      <c r="I11" s="44"/>
      <c r="J11" s="4" t="str">
        <f t="shared" si="1"/>
        <v/>
      </c>
      <c r="K11" s="44"/>
      <c r="L11" s="92"/>
    </row>
    <row r="12" spans="1:12" ht="42" customHeight="1" x14ac:dyDescent="0.25">
      <c r="A12" s="15"/>
      <c r="B12" s="24" t="str">
        <f>IFERROR(INDEX(OUKIM!$B$1:$B$396, SMALL(INDEX((OUKIM!$I$1:$I$396="Yes")*(MATCH(ROW(OUKIM!$I$1:$I$396), ROW(OUKIM!$I$1:$I$396)))+(OUKIM!$I$1:$I$396&lt;&gt;"Yes")*1048577, 0, 0), ROW(A8))),"")</f>
        <v/>
      </c>
      <c r="C12" s="91" t="str">
        <f>IFERROR(VLOOKUP(B12,OUKIM!B:C,2,0),"")</f>
        <v/>
      </c>
      <c r="D12" s="42" t="str">
        <f>IFERROR(VLOOKUP(VLOOKUP(B12,OUKIM!B:J,9,0),DropDowns!G:I,3,0),"")</f>
        <v/>
      </c>
      <c r="E12" s="31" t="str">
        <f>IFERROR(VLOOKUP(B12,OUKIM!B:E,4,0),"")</f>
        <v/>
      </c>
      <c r="F12" s="4" t="str">
        <f>IFERROR(VLOOKUP(B12,OUKIM!B:G,6,0),"")</f>
        <v/>
      </c>
      <c r="G12" s="92"/>
      <c r="H12" s="4" t="str">
        <f t="shared" si="0"/>
        <v/>
      </c>
      <c r="I12" s="44"/>
      <c r="J12" s="4" t="str">
        <f t="shared" si="1"/>
        <v/>
      </c>
      <c r="K12" s="44"/>
      <c r="L12" s="92"/>
    </row>
    <row r="13" spans="1:12" ht="42" customHeight="1" x14ac:dyDescent="0.25">
      <c r="A13" s="15"/>
      <c r="B13" s="24" t="str">
        <f>IFERROR(INDEX(OUKIM!$B$1:$B$396, SMALL(INDEX((OUKIM!$I$1:$I$396="Yes")*(MATCH(ROW(OUKIM!$I$1:$I$396), ROW(OUKIM!$I$1:$I$396)))+(OUKIM!$I$1:$I$396&lt;&gt;"Yes")*1048577, 0, 0), ROW(A9))),"")</f>
        <v/>
      </c>
      <c r="C13" s="91" t="str">
        <f>IFERROR(VLOOKUP(B13,OUKIM!B:C,2,0),"")</f>
        <v/>
      </c>
      <c r="D13" s="42" t="str">
        <f>IFERROR(VLOOKUP(VLOOKUP(B13,OUKIM!B:J,9,0),DropDowns!G:I,3,0),"")</f>
        <v/>
      </c>
      <c r="E13" s="31" t="str">
        <f>IFERROR(VLOOKUP(B13,OUKIM!B:E,4,0),"")</f>
        <v/>
      </c>
      <c r="F13" s="4" t="str">
        <f>IFERROR(VLOOKUP(B13,OUKIM!B:G,6,0),"")</f>
        <v/>
      </c>
      <c r="G13" s="92"/>
      <c r="H13" s="4" t="str">
        <f t="shared" si="0"/>
        <v/>
      </c>
      <c r="I13" s="44"/>
      <c r="J13" s="4" t="str">
        <f t="shared" si="1"/>
        <v/>
      </c>
      <c r="K13" s="44"/>
      <c r="L13" s="92"/>
    </row>
    <row r="14" spans="1:12" ht="42" customHeight="1" x14ac:dyDescent="0.25">
      <c r="A14" s="15"/>
      <c r="B14" s="24" t="str">
        <f>IFERROR(INDEX(OUKIM!$B$1:$B$396, SMALL(INDEX((OUKIM!$I$1:$I$396="Yes")*(MATCH(ROW(OUKIM!$I$1:$I$396), ROW(OUKIM!$I$1:$I$396)))+(OUKIM!$I$1:$I$396&lt;&gt;"Yes")*1048577, 0, 0), ROW(A10))),"")</f>
        <v/>
      </c>
      <c r="C14" s="91" t="str">
        <f>IFERROR(VLOOKUP(B14,OUKIM!B:C,2,0),"")</f>
        <v/>
      </c>
      <c r="D14" s="42" t="str">
        <f>IFERROR(VLOOKUP(VLOOKUP(B14,OUKIM!B:J,9,0),DropDowns!G:I,3,0),"")</f>
        <v/>
      </c>
      <c r="E14" s="31" t="str">
        <f>IFERROR(VLOOKUP(B14,OUKIM!B:E,4,0),"")</f>
        <v/>
      </c>
      <c r="F14" s="4" t="str">
        <f>IFERROR(VLOOKUP(B14,OUKIM!B:G,6,0),"")</f>
        <v/>
      </c>
      <c r="G14" s="92"/>
      <c r="H14" s="4" t="str">
        <f t="shared" si="0"/>
        <v/>
      </c>
      <c r="I14" s="44"/>
      <c r="J14" s="4" t="str">
        <f t="shared" si="1"/>
        <v/>
      </c>
      <c r="K14" s="44"/>
      <c r="L14" s="92"/>
    </row>
    <row r="15" spans="1:12" ht="42" customHeight="1" x14ac:dyDescent="0.25">
      <c r="A15" s="15"/>
      <c r="B15" s="24" t="str">
        <f>IFERROR(INDEX(OUKIM!$B$1:$B$396, SMALL(INDEX((OUKIM!$I$1:$I$396="Yes")*(MATCH(ROW(OUKIM!$I$1:$I$396), ROW(OUKIM!$I$1:$I$396)))+(OUKIM!$I$1:$I$396&lt;&gt;"Yes")*1048577, 0, 0), ROW(A11))),"")</f>
        <v/>
      </c>
      <c r="C15" s="91" t="str">
        <f>IFERROR(VLOOKUP(B15,OUKIM!B:C,2,0),"")</f>
        <v/>
      </c>
      <c r="D15" s="42" t="str">
        <f>IFERROR(VLOOKUP(VLOOKUP(B15,OUKIM!B:J,9,0),DropDowns!G:I,3,0),"")</f>
        <v/>
      </c>
      <c r="E15" s="31" t="str">
        <f>IFERROR(VLOOKUP(B15,OUKIM!B:E,4,0),"")</f>
        <v/>
      </c>
      <c r="F15" s="4" t="str">
        <f>IFERROR(VLOOKUP(B15,OUKIM!B:G,6,0),"")</f>
        <v/>
      </c>
      <c r="G15" s="92"/>
      <c r="H15" s="4" t="str">
        <f t="shared" si="0"/>
        <v/>
      </c>
      <c r="I15" s="44"/>
      <c r="J15" s="4" t="str">
        <f t="shared" si="1"/>
        <v/>
      </c>
      <c r="K15" s="44"/>
      <c r="L15" s="92"/>
    </row>
    <row r="16" spans="1:12" ht="42" customHeight="1" x14ac:dyDescent="0.25">
      <c r="A16" s="15"/>
      <c r="B16" s="24" t="str">
        <f>IFERROR(INDEX(OUKIM!$B$1:$B$396, SMALL(INDEX((OUKIM!$I$1:$I$396="Yes")*(MATCH(ROW(OUKIM!$I$1:$I$396), ROW(OUKIM!$I$1:$I$396)))+(OUKIM!$I$1:$I$396&lt;&gt;"Yes")*1048577, 0, 0), ROW(A12))),"")</f>
        <v/>
      </c>
      <c r="C16" s="91" t="str">
        <f>IFERROR(VLOOKUP(B16,OUKIM!B:C,2,0),"")</f>
        <v/>
      </c>
      <c r="D16" s="42" t="str">
        <f>IFERROR(VLOOKUP(VLOOKUP(B16,OUKIM!B:J,9,0),DropDowns!G:I,3,0),"")</f>
        <v/>
      </c>
      <c r="E16" s="31" t="str">
        <f>IFERROR(VLOOKUP(B16,OUKIM!B:E,4,0),"")</f>
        <v/>
      </c>
      <c r="F16" s="4" t="str">
        <f>IFERROR(VLOOKUP(B16,OUKIM!B:G,6,0),"")</f>
        <v/>
      </c>
      <c r="G16" s="92"/>
      <c r="H16" s="4" t="str">
        <f t="shared" si="0"/>
        <v/>
      </c>
      <c r="I16" s="44"/>
      <c r="J16" s="4" t="str">
        <f t="shared" si="1"/>
        <v/>
      </c>
      <c r="K16" s="44"/>
      <c r="L16" s="92"/>
    </row>
    <row r="17" spans="1:12" ht="42" customHeight="1" x14ac:dyDescent="0.25">
      <c r="A17" s="15"/>
      <c r="B17" s="24" t="str">
        <f>IFERROR(INDEX(OUKIM!$B$1:$B$396, SMALL(INDEX((OUKIM!$I$1:$I$396="Yes")*(MATCH(ROW(OUKIM!$I$1:$I$396), ROW(OUKIM!$I$1:$I$396)))+(OUKIM!$I$1:$I$396&lt;&gt;"Yes")*1048577, 0, 0), ROW(A13))),"")</f>
        <v/>
      </c>
      <c r="C17" s="91" t="str">
        <f>IFERROR(VLOOKUP(B17,OUKIM!B:C,2,0),"")</f>
        <v/>
      </c>
      <c r="D17" s="42" t="str">
        <f>IFERROR(VLOOKUP(VLOOKUP(B17,OUKIM!B:J,9,0),DropDowns!G:I,3,0),"")</f>
        <v/>
      </c>
      <c r="E17" s="31" t="str">
        <f>IFERROR(VLOOKUP(B17,OUKIM!B:E,4,0),"")</f>
        <v/>
      </c>
      <c r="F17" s="4" t="str">
        <f>IFERROR(VLOOKUP(B17,OUKIM!B:G,6,0),"")</f>
        <v/>
      </c>
      <c r="G17" s="92"/>
      <c r="H17" s="4" t="str">
        <f t="shared" si="0"/>
        <v/>
      </c>
      <c r="I17" s="44"/>
      <c r="J17" s="4" t="str">
        <f t="shared" si="1"/>
        <v/>
      </c>
      <c r="K17" s="44"/>
      <c r="L17" s="92"/>
    </row>
    <row r="18" spans="1:12" ht="42" customHeight="1" x14ac:dyDescent="0.25">
      <c r="A18" s="15"/>
      <c r="B18" s="24" t="str">
        <f>IFERROR(INDEX(OUKIM!$B$1:$B$396, SMALL(INDEX((OUKIM!$I$1:$I$396="Yes")*(MATCH(ROW(OUKIM!$I$1:$I$396), ROW(OUKIM!$I$1:$I$396)))+(OUKIM!$I$1:$I$396&lt;&gt;"Yes")*1048577, 0, 0), ROW(A14))),"")</f>
        <v/>
      </c>
      <c r="C18" s="91" t="str">
        <f>IFERROR(VLOOKUP(B18,OUKIM!B:C,2,0),"")</f>
        <v/>
      </c>
      <c r="D18" s="42" t="str">
        <f>IFERROR(VLOOKUP(VLOOKUP(B18,OUKIM!B:J,9,0),DropDowns!G:I,3,0),"")</f>
        <v/>
      </c>
      <c r="E18" s="31" t="str">
        <f>IFERROR(VLOOKUP(B18,OUKIM!B:E,4,0),"")</f>
        <v/>
      </c>
      <c r="F18" s="4" t="str">
        <f>IFERROR(VLOOKUP(B18,OUKIM!B:G,6,0),"")</f>
        <v/>
      </c>
      <c r="G18" s="92"/>
      <c r="H18" s="4" t="str">
        <f t="shared" si="0"/>
        <v/>
      </c>
      <c r="I18" s="44"/>
      <c r="J18" s="4" t="str">
        <f t="shared" si="1"/>
        <v/>
      </c>
      <c r="K18" s="44"/>
      <c r="L18" s="92"/>
    </row>
    <row r="19" spans="1:12" ht="42" customHeight="1" x14ac:dyDescent="0.25">
      <c r="A19" s="15"/>
      <c r="B19" s="24" t="str">
        <f>IFERROR(INDEX(OUKIM!$B$1:$B$396, SMALL(INDEX((OUKIM!$I$1:$I$396="Yes")*(MATCH(ROW(OUKIM!$I$1:$I$396), ROW(OUKIM!$I$1:$I$396)))+(OUKIM!$I$1:$I$396&lt;&gt;"Yes")*1048577, 0, 0), ROW(A15))),"")</f>
        <v/>
      </c>
      <c r="C19" s="91" t="str">
        <f>IFERROR(VLOOKUP(B19,OUKIM!B:C,2,0),"")</f>
        <v/>
      </c>
      <c r="D19" s="42" t="str">
        <f>IFERROR(VLOOKUP(VLOOKUP(B19,OUKIM!B:J,9,0),DropDowns!G:I,3,0),"")</f>
        <v/>
      </c>
      <c r="E19" s="31" t="str">
        <f>IFERROR(VLOOKUP(B19,OUKIM!B:E,4,0),"")</f>
        <v/>
      </c>
      <c r="F19" s="4" t="str">
        <f>IFERROR(VLOOKUP(B19,OUKIM!B:G,6,0),"")</f>
        <v/>
      </c>
      <c r="G19" s="92"/>
      <c r="H19" s="4" t="str">
        <f t="shared" si="0"/>
        <v/>
      </c>
      <c r="I19" s="44"/>
      <c r="J19" s="4" t="str">
        <f t="shared" si="1"/>
        <v/>
      </c>
      <c r="K19" s="44"/>
      <c r="L19" s="92"/>
    </row>
    <row r="20" spans="1:12" ht="42" customHeight="1" x14ac:dyDescent="0.25">
      <c r="A20" s="15"/>
      <c r="B20" s="24" t="str">
        <f>IFERROR(INDEX(OUKIM!$B$1:$B$396, SMALL(INDEX((OUKIM!$I$1:$I$396="Yes")*(MATCH(ROW(OUKIM!$I$1:$I$396), ROW(OUKIM!$I$1:$I$396)))+(OUKIM!$I$1:$I$396&lt;&gt;"Yes")*1048577, 0, 0), ROW(A16))),"")</f>
        <v/>
      </c>
      <c r="C20" s="91" t="str">
        <f>IFERROR(VLOOKUP(B20,OUKIM!B:C,2,0),"")</f>
        <v/>
      </c>
      <c r="D20" s="42" t="str">
        <f>IFERROR(VLOOKUP(VLOOKUP(B20,OUKIM!B:J,9,0),DropDowns!G:I,3,0),"")</f>
        <v/>
      </c>
      <c r="E20" s="31" t="str">
        <f>IFERROR(VLOOKUP(B20,OUKIM!B:E,4,0),"")</f>
        <v/>
      </c>
      <c r="F20" s="4" t="str">
        <f>IFERROR(VLOOKUP(B20,OUKIM!B:G,6,0),"")</f>
        <v/>
      </c>
      <c r="G20" s="92"/>
      <c r="H20" s="4" t="str">
        <f t="shared" si="0"/>
        <v/>
      </c>
      <c r="I20" s="44"/>
      <c r="J20" s="4" t="str">
        <f t="shared" si="1"/>
        <v/>
      </c>
      <c r="K20" s="44"/>
      <c r="L20" s="92"/>
    </row>
    <row r="21" spans="1:12" ht="42" customHeight="1" x14ac:dyDescent="0.25">
      <c r="A21" s="15"/>
      <c r="B21" s="24" t="str">
        <f>IFERROR(INDEX(OUKIM!$B$1:$B$396, SMALL(INDEX((OUKIM!$I$1:$I$396="Yes")*(MATCH(ROW(OUKIM!$I$1:$I$396), ROW(OUKIM!$I$1:$I$396)))+(OUKIM!$I$1:$I$396&lt;&gt;"Yes")*1048577, 0, 0), ROW(A17))),"")</f>
        <v/>
      </c>
      <c r="C21" s="91" t="str">
        <f>IFERROR(VLOOKUP(B21,OUKIM!B:C,2,0),"")</f>
        <v/>
      </c>
      <c r="D21" s="42" t="str">
        <f>IFERROR(VLOOKUP(VLOOKUP(B21,OUKIM!B:J,9,0),DropDowns!G:I,3,0),"")</f>
        <v/>
      </c>
      <c r="E21" s="31" t="str">
        <f>IFERROR(VLOOKUP(B21,OUKIM!B:E,4,0),"")</f>
        <v/>
      </c>
      <c r="F21" s="4" t="str">
        <f>IFERROR(VLOOKUP(B21,OUKIM!B:G,6,0),"")</f>
        <v/>
      </c>
      <c r="G21" s="92"/>
      <c r="H21" s="4" t="str">
        <f t="shared" si="0"/>
        <v/>
      </c>
      <c r="I21" s="44"/>
      <c r="J21" s="4" t="str">
        <f t="shared" si="1"/>
        <v/>
      </c>
      <c r="K21" s="44"/>
      <c r="L21" s="92"/>
    </row>
    <row r="22" spans="1:12" ht="42" customHeight="1" x14ac:dyDescent="0.25">
      <c r="A22" s="15"/>
      <c r="B22" s="24" t="str">
        <f>IFERROR(INDEX(OUKIM!$B$1:$B$396, SMALL(INDEX((OUKIM!$I$1:$I$396="Yes")*(MATCH(ROW(OUKIM!$I$1:$I$396), ROW(OUKIM!$I$1:$I$396)))+(OUKIM!$I$1:$I$396&lt;&gt;"Yes")*1048577, 0, 0), ROW(A18))),"")</f>
        <v/>
      </c>
      <c r="C22" s="91" t="str">
        <f>IFERROR(VLOOKUP(B22,OUKIM!B:C,2,0),"")</f>
        <v/>
      </c>
      <c r="D22" s="42" t="str">
        <f>IFERROR(VLOOKUP(VLOOKUP(B22,OUKIM!B:J,9,0),DropDowns!G:I,3,0),"")</f>
        <v/>
      </c>
      <c r="E22" s="31" t="str">
        <f>IFERROR(VLOOKUP(B22,OUKIM!B:E,4,0),"")</f>
        <v/>
      </c>
      <c r="F22" s="4" t="str">
        <f>IFERROR(VLOOKUP(B22,OUKIM!B:G,6,0),"")</f>
        <v/>
      </c>
      <c r="G22" s="92"/>
      <c r="H22" s="4" t="str">
        <f t="shared" si="0"/>
        <v/>
      </c>
      <c r="I22" s="44"/>
      <c r="J22" s="4" t="str">
        <f t="shared" si="1"/>
        <v/>
      </c>
      <c r="K22" s="44"/>
      <c r="L22" s="92"/>
    </row>
    <row r="23" spans="1:12" ht="42" customHeight="1" x14ac:dyDescent="0.25">
      <c r="A23" s="15"/>
      <c r="B23" s="24" t="str">
        <f>IFERROR(INDEX(OUKIM!$B$1:$B$396, SMALL(INDEX((OUKIM!$I$1:$I$396="Yes")*(MATCH(ROW(OUKIM!$I$1:$I$396), ROW(OUKIM!$I$1:$I$396)))+(OUKIM!$I$1:$I$396&lt;&gt;"Yes")*1048577, 0, 0), ROW(A19))),"")</f>
        <v/>
      </c>
      <c r="C23" s="91" t="str">
        <f>IFERROR(VLOOKUP(B23,OUKIM!B:C,2,0),"")</f>
        <v/>
      </c>
      <c r="D23" s="42" t="str">
        <f>IFERROR(VLOOKUP(VLOOKUP(B23,OUKIM!B:J,9,0),DropDowns!G:I,3,0),"")</f>
        <v/>
      </c>
      <c r="E23" s="31" t="str">
        <f>IFERROR(VLOOKUP(B23,OUKIM!B:E,4,0),"")</f>
        <v/>
      </c>
      <c r="F23" s="4" t="str">
        <f>IFERROR(VLOOKUP(B23,OUKIM!B:G,6,0),"")</f>
        <v/>
      </c>
      <c r="G23" s="92"/>
      <c r="H23" s="4" t="str">
        <f t="shared" si="0"/>
        <v/>
      </c>
      <c r="I23" s="44"/>
      <c r="J23" s="4" t="str">
        <f t="shared" si="1"/>
        <v/>
      </c>
      <c r="K23" s="44"/>
      <c r="L23" s="92"/>
    </row>
    <row r="24" spans="1:12" ht="42" customHeight="1" x14ac:dyDescent="0.25">
      <c r="A24" s="15"/>
      <c r="B24" s="24" t="str">
        <f>IFERROR(INDEX(OUKIM!$B$1:$B$396, SMALL(INDEX((OUKIM!$I$1:$I$396="Yes")*(MATCH(ROW(OUKIM!$I$1:$I$396), ROW(OUKIM!$I$1:$I$396)))+(OUKIM!$I$1:$I$396&lt;&gt;"Yes")*1048577, 0, 0), ROW(A20))),"")</f>
        <v/>
      </c>
      <c r="C24" s="91" t="str">
        <f>IFERROR(VLOOKUP(B24,OUKIM!B:C,2,0),"")</f>
        <v/>
      </c>
      <c r="D24" s="42" t="str">
        <f>IFERROR(VLOOKUP(VLOOKUP(B24,OUKIM!B:J,9,0),DropDowns!G:I,3,0),"")</f>
        <v/>
      </c>
      <c r="E24" s="31" t="str">
        <f>IFERROR(VLOOKUP(B24,OUKIM!B:E,4,0),"")</f>
        <v/>
      </c>
      <c r="F24" s="4" t="str">
        <f>IFERROR(VLOOKUP(B24,OUKIM!B:G,6,0),"")</f>
        <v/>
      </c>
      <c r="G24" s="92"/>
      <c r="H24" s="4" t="str">
        <f t="shared" si="0"/>
        <v/>
      </c>
      <c r="I24" s="44"/>
      <c r="J24" s="4" t="str">
        <f t="shared" si="1"/>
        <v/>
      </c>
      <c r="K24" s="44"/>
      <c r="L24" s="92"/>
    </row>
    <row r="25" spans="1:12" ht="42" customHeight="1" x14ac:dyDescent="0.25">
      <c r="A25" s="15"/>
      <c r="B25" s="24" t="str">
        <f>IFERROR(INDEX(OUKIM!$B$1:$B$396, SMALL(INDEX((OUKIM!$I$1:$I$396="Yes")*(MATCH(ROW(OUKIM!$I$1:$I$396), ROW(OUKIM!$I$1:$I$396)))+(OUKIM!$I$1:$I$396&lt;&gt;"Yes")*1048577, 0, 0), ROW(A21))),"")</f>
        <v/>
      </c>
      <c r="C25" s="91" t="str">
        <f>IFERROR(VLOOKUP(B25,OUKIM!B:C,2,0),"")</f>
        <v/>
      </c>
      <c r="D25" s="42" t="str">
        <f>IFERROR(VLOOKUP(VLOOKUP(B25,OUKIM!B:J,9,0),DropDowns!G:I,3,0),"")</f>
        <v/>
      </c>
      <c r="E25" s="31" t="str">
        <f>IFERROR(VLOOKUP(B25,OUKIM!B:E,4,0),"")</f>
        <v/>
      </c>
      <c r="F25" s="4" t="str">
        <f>IFERROR(VLOOKUP(B25,OUKIM!B:G,6,0),"")</f>
        <v/>
      </c>
      <c r="G25" s="92"/>
      <c r="H25" s="4" t="str">
        <f t="shared" si="0"/>
        <v/>
      </c>
      <c r="I25" s="44"/>
      <c r="J25" s="4" t="str">
        <f t="shared" si="1"/>
        <v/>
      </c>
      <c r="K25" s="44"/>
      <c r="L25" s="92"/>
    </row>
    <row r="26" spans="1:12" ht="42" customHeight="1" x14ac:dyDescent="0.25">
      <c r="A26" s="15"/>
      <c r="B26" s="24" t="str">
        <f>IFERROR(INDEX(OUKIM!$B$1:$B$396, SMALL(INDEX((OUKIM!$I$1:$I$396="Yes")*(MATCH(ROW(OUKIM!$I$1:$I$396), ROW(OUKIM!$I$1:$I$396)))+(OUKIM!$I$1:$I$396&lt;&gt;"Yes")*1048577, 0, 0), ROW(A22))),"")</f>
        <v/>
      </c>
      <c r="C26" s="91" t="str">
        <f>IFERROR(VLOOKUP(B26,OUKIM!B:C,2,0),"")</f>
        <v/>
      </c>
      <c r="D26" s="42" t="str">
        <f>IFERROR(VLOOKUP(VLOOKUP(B26,OUKIM!B:J,9,0),DropDowns!G:I,3,0),"")</f>
        <v/>
      </c>
      <c r="E26" s="31" t="str">
        <f>IFERROR(VLOOKUP(B26,OUKIM!B:E,4,0),"")</f>
        <v/>
      </c>
      <c r="F26" s="4" t="str">
        <f>IFERROR(VLOOKUP(B26,OUKIM!B:G,6,0),"")</f>
        <v/>
      </c>
      <c r="G26" s="92"/>
      <c r="H26" s="4" t="str">
        <f t="shared" si="0"/>
        <v/>
      </c>
      <c r="I26" s="44"/>
      <c r="J26" s="4" t="str">
        <f t="shared" si="1"/>
        <v/>
      </c>
      <c r="K26" s="44"/>
      <c r="L26" s="92"/>
    </row>
    <row r="27" spans="1:12" ht="42" customHeight="1" x14ac:dyDescent="0.25">
      <c r="A27" s="15"/>
      <c r="B27" s="24" t="str">
        <f>IFERROR(INDEX(OUKIM!$B$1:$B$396, SMALL(INDEX((OUKIM!$I$1:$I$396="Yes")*(MATCH(ROW(OUKIM!$I$1:$I$396), ROW(OUKIM!$I$1:$I$396)))+(OUKIM!$I$1:$I$396&lt;&gt;"Yes")*1048577, 0, 0), ROW(A23))),"")</f>
        <v/>
      </c>
      <c r="C27" s="91" t="str">
        <f>IFERROR(VLOOKUP(B27,OUKIM!B:C,2,0),"")</f>
        <v/>
      </c>
      <c r="D27" s="42" t="str">
        <f>IFERROR(VLOOKUP(VLOOKUP(B27,OUKIM!B:J,9,0),DropDowns!G:I,3,0),"")</f>
        <v/>
      </c>
      <c r="E27" s="31" t="str">
        <f>IFERROR(VLOOKUP(B27,OUKIM!B:E,4,0),"")</f>
        <v/>
      </c>
      <c r="F27" s="4" t="str">
        <f>IFERROR(VLOOKUP(B27,OUKIM!B:G,6,0),"")</f>
        <v/>
      </c>
      <c r="G27" s="92"/>
      <c r="H27" s="4" t="str">
        <f t="shared" si="0"/>
        <v/>
      </c>
      <c r="I27" s="44"/>
      <c r="J27" s="4" t="str">
        <f t="shared" si="1"/>
        <v/>
      </c>
      <c r="K27" s="44"/>
      <c r="L27" s="92"/>
    </row>
    <row r="28" spans="1:12" ht="42" customHeight="1" x14ac:dyDescent="0.25">
      <c r="A28" s="15"/>
      <c r="B28" s="24" t="str">
        <f>IFERROR(INDEX(OUKIM!$B$1:$B$396, SMALL(INDEX((OUKIM!$I$1:$I$396="Yes")*(MATCH(ROW(OUKIM!$I$1:$I$396), ROW(OUKIM!$I$1:$I$396)))+(OUKIM!$I$1:$I$396&lt;&gt;"Yes")*1048577, 0, 0), ROW(A24))),"")</f>
        <v/>
      </c>
      <c r="C28" s="91" t="str">
        <f>IFERROR(VLOOKUP(B28,OUKIM!B:C,2,0),"")</f>
        <v/>
      </c>
      <c r="D28" s="42" t="str">
        <f>IFERROR(VLOOKUP(VLOOKUP(B28,OUKIM!B:J,9,0),DropDowns!G:I,3,0),"")</f>
        <v/>
      </c>
      <c r="E28" s="31" t="str">
        <f>IFERROR(VLOOKUP(B28,OUKIM!B:E,4,0),"")</f>
        <v/>
      </c>
      <c r="F28" s="4" t="str">
        <f>IFERROR(VLOOKUP(B28,OUKIM!B:G,6,0),"")</f>
        <v/>
      </c>
      <c r="G28" s="92"/>
      <c r="H28" s="4" t="str">
        <f t="shared" si="0"/>
        <v/>
      </c>
      <c r="I28" s="44"/>
      <c r="J28" s="4" t="str">
        <f t="shared" si="1"/>
        <v/>
      </c>
      <c r="K28" s="44"/>
      <c r="L28" s="92"/>
    </row>
    <row r="29" spans="1:12" ht="42" customHeight="1" x14ac:dyDescent="0.25">
      <c r="A29" s="15"/>
      <c r="B29" s="24" t="str">
        <f>IFERROR(INDEX(OUKIM!$B$1:$B$396, SMALL(INDEX((OUKIM!$I$1:$I$396="Yes")*(MATCH(ROW(OUKIM!$I$1:$I$396), ROW(OUKIM!$I$1:$I$396)))+(OUKIM!$I$1:$I$396&lt;&gt;"Yes")*1048577, 0, 0), ROW(A25))),"")</f>
        <v/>
      </c>
      <c r="C29" s="91" t="str">
        <f>IFERROR(VLOOKUP(B29,OUKIM!B:C,2,0),"")</f>
        <v/>
      </c>
      <c r="D29" s="42" t="str">
        <f>IFERROR(VLOOKUP(VLOOKUP(B29,OUKIM!B:J,9,0),DropDowns!G:I,3,0),"")</f>
        <v/>
      </c>
      <c r="E29" s="31" t="str">
        <f>IFERROR(VLOOKUP(B29,OUKIM!B:E,4,0),"")</f>
        <v/>
      </c>
      <c r="F29" s="4" t="str">
        <f>IFERROR(VLOOKUP(B29,OUKIM!B:G,6,0),"")</f>
        <v/>
      </c>
      <c r="G29" s="92"/>
      <c r="H29" s="4" t="str">
        <f t="shared" si="0"/>
        <v/>
      </c>
      <c r="I29" s="44"/>
      <c r="J29" s="4" t="str">
        <f t="shared" si="1"/>
        <v/>
      </c>
      <c r="K29" s="44"/>
      <c r="L29" s="92"/>
    </row>
    <row r="30" spans="1:12" ht="42" customHeight="1" x14ac:dyDescent="0.25">
      <c r="A30" s="15"/>
      <c r="B30" s="24" t="str">
        <f>IFERROR(INDEX(OUKIM!$B$1:$B$396, SMALL(INDEX((OUKIM!$I$1:$I$396="Yes")*(MATCH(ROW(OUKIM!$I$1:$I$396), ROW(OUKIM!$I$1:$I$396)))+(OUKIM!$I$1:$I$396&lt;&gt;"Yes")*1048577, 0, 0), ROW(A26))),"")</f>
        <v/>
      </c>
      <c r="C30" s="91" t="str">
        <f>IFERROR(VLOOKUP(B30,OUKIM!B:C,2,0),"")</f>
        <v/>
      </c>
      <c r="D30" s="42" t="str">
        <f>IFERROR(VLOOKUP(VLOOKUP(B30,OUKIM!B:J,9,0),DropDowns!G:I,3,0),"")</f>
        <v/>
      </c>
      <c r="E30" s="31" t="str">
        <f>IFERROR(VLOOKUP(B30,OUKIM!B:E,4,0),"")</f>
        <v/>
      </c>
      <c r="F30" s="4" t="str">
        <f>IFERROR(VLOOKUP(B30,OUKIM!B:G,6,0),"")</f>
        <v/>
      </c>
      <c r="G30" s="92"/>
      <c r="H30" s="4" t="str">
        <f t="shared" si="0"/>
        <v/>
      </c>
      <c r="I30" s="44"/>
      <c r="J30" s="4" t="str">
        <f t="shared" si="1"/>
        <v/>
      </c>
      <c r="K30" s="44"/>
      <c r="L30" s="92"/>
    </row>
    <row r="31" spans="1:12" ht="42" customHeight="1" x14ac:dyDescent="0.25">
      <c r="A31" s="15"/>
      <c r="B31" s="24" t="str">
        <f>IFERROR(INDEX(OUKIM!$B$1:$B$396, SMALL(INDEX((OUKIM!$I$1:$I$396="Yes")*(MATCH(ROW(OUKIM!$I$1:$I$396), ROW(OUKIM!$I$1:$I$396)))+(OUKIM!$I$1:$I$396&lt;&gt;"Yes")*1048577, 0, 0), ROW(A27))),"")</f>
        <v/>
      </c>
      <c r="C31" s="91" t="str">
        <f>IFERROR(VLOOKUP(B31,OUKIM!B:C,2,0),"")</f>
        <v/>
      </c>
      <c r="D31" s="42" t="str">
        <f>IFERROR(VLOOKUP(VLOOKUP(B31,OUKIM!B:J,9,0),DropDowns!G:I,3,0),"")</f>
        <v/>
      </c>
      <c r="E31" s="31" t="str">
        <f>IFERROR(VLOOKUP(B31,OUKIM!B:E,4,0),"")</f>
        <v/>
      </c>
      <c r="F31" s="4" t="str">
        <f>IFERROR(VLOOKUP(B31,OUKIM!B:G,6,0),"")</f>
        <v/>
      </c>
      <c r="G31" s="92"/>
      <c r="H31" s="4" t="str">
        <f t="shared" si="0"/>
        <v/>
      </c>
      <c r="I31" s="44"/>
      <c r="J31" s="4" t="str">
        <f t="shared" si="1"/>
        <v/>
      </c>
      <c r="K31" s="44"/>
      <c r="L31" s="92"/>
    </row>
    <row r="32" spans="1:12" ht="42" customHeight="1" x14ac:dyDescent="0.25">
      <c r="A32" s="15"/>
      <c r="B32" s="24" t="str">
        <f>IFERROR(INDEX(OUKIM!$B$1:$B$396, SMALL(INDEX((OUKIM!$I$1:$I$396="Yes")*(MATCH(ROW(OUKIM!$I$1:$I$396), ROW(OUKIM!$I$1:$I$396)))+(OUKIM!$I$1:$I$396&lt;&gt;"Yes")*1048577, 0, 0), ROW(A28))),"")</f>
        <v/>
      </c>
      <c r="C32" s="91" t="str">
        <f>IFERROR(VLOOKUP(B32,OUKIM!B:C,2,0),"")</f>
        <v/>
      </c>
      <c r="D32" s="42" t="str">
        <f>IFERROR(VLOOKUP(VLOOKUP(B32,OUKIM!B:J,9,0),DropDowns!G:I,3,0),"")</f>
        <v/>
      </c>
      <c r="E32" s="31" t="str">
        <f>IFERROR(VLOOKUP(B32,OUKIM!B:E,4,0),"")</f>
        <v/>
      </c>
      <c r="F32" s="4" t="str">
        <f>IFERROR(VLOOKUP(B32,OUKIM!B:G,6,0),"")</f>
        <v/>
      </c>
      <c r="G32" s="92"/>
      <c r="H32" s="4" t="str">
        <f t="shared" si="0"/>
        <v/>
      </c>
      <c r="I32" s="44"/>
      <c r="J32" s="4" t="str">
        <f t="shared" si="1"/>
        <v/>
      </c>
      <c r="K32" s="44"/>
      <c r="L32" s="92"/>
    </row>
    <row r="33" spans="1:12" ht="42" customHeight="1" x14ac:dyDescent="0.25">
      <c r="A33" s="15"/>
      <c r="B33" s="24" t="str">
        <f>IFERROR(INDEX(OUKIM!$B$1:$B$396, SMALL(INDEX((OUKIM!$I$1:$I$396="Yes")*(MATCH(ROW(OUKIM!$I$1:$I$396), ROW(OUKIM!$I$1:$I$396)))+(OUKIM!$I$1:$I$396&lt;&gt;"Yes")*1048577, 0, 0), ROW(A29))),"")</f>
        <v/>
      </c>
      <c r="C33" s="91" t="str">
        <f>IFERROR(VLOOKUP(B33,OUKIM!B:C,2,0),"")</f>
        <v/>
      </c>
      <c r="D33" s="42" t="str">
        <f>IFERROR(VLOOKUP(VLOOKUP(B33,OUKIM!B:J,9,0),DropDowns!G:I,3,0),"")</f>
        <v/>
      </c>
      <c r="E33" s="31" t="str">
        <f>IFERROR(VLOOKUP(B33,OUKIM!B:E,4,0),"")</f>
        <v/>
      </c>
      <c r="F33" s="4" t="str">
        <f>IFERROR(VLOOKUP(B33,OUKIM!B:G,6,0),"")</f>
        <v/>
      </c>
      <c r="G33" s="92"/>
      <c r="H33" s="4" t="str">
        <f t="shared" si="0"/>
        <v/>
      </c>
      <c r="I33" s="44"/>
      <c r="J33" s="4" t="str">
        <f t="shared" si="1"/>
        <v/>
      </c>
      <c r="K33" s="44"/>
      <c r="L33" s="92"/>
    </row>
    <row r="34" spans="1:12" ht="42" customHeight="1" x14ac:dyDescent="0.25">
      <c r="A34" s="15"/>
      <c r="B34" s="24" t="str">
        <f>IFERROR(INDEX(OUKIM!$B$1:$B$396, SMALL(INDEX((OUKIM!$I$1:$I$396="Yes")*(MATCH(ROW(OUKIM!$I$1:$I$396), ROW(OUKIM!$I$1:$I$396)))+(OUKIM!$I$1:$I$396&lt;&gt;"Yes")*1048577, 0, 0), ROW(A30))),"")</f>
        <v/>
      </c>
      <c r="C34" s="91" t="str">
        <f>IFERROR(VLOOKUP(B34,OUKIM!B:C,2,0),"")</f>
        <v/>
      </c>
      <c r="D34" s="42" t="str">
        <f>IFERROR(VLOOKUP(VLOOKUP(B34,OUKIM!B:J,9,0),DropDowns!G:I,3,0),"")</f>
        <v/>
      </c>
      <c r="E34" s="31" t="str">
        <f>IFERROR(VLOOKUP(B34,OUKIM!B:E,4,0),"")</f>
        <v/>
      </c>
      <c r="F34" s="4" t="str">
        <f>IFERROR(VLOOKUP(B34,OUKIM!B:G,6,0),"")</f>
        <v/>
      </c>
      <c r="G34" s="92"/>
      <c r="H34" s="4" t="str">
        <f t="shared" si="0"/>
        <v/>
      </c>
      <c r="I34" s="44"/>
      <c r="J34" s="4" t="str">
        <f t="shared" si="1"/>
        <v/>
      </c>
      <c r="K34" s="44"/>
      <c r="L34" s="92"/>
    </row>
    <row r="35" spans="1:12" ht="42" customHeight="1" x14ac:dyDescent="0.25">
      <c r="A35" s="15"/>
      <c r="B35" s="24" t="str">
        <f>IFERROR(INDEX(OUKIM!$B$1:$B$396, SMALL(INDEX((OUKIM!$I$1:$I$396="Yes")*(MATCH(ROW(OUKIM!$I$1:$I$396), ROW(OUKIM!$I$1:$I$396)))+(OUKIM!$I$1:$I$396&lt;&gt;"Yes")*1048577, 0, 0), ROW(A31))),"")</f>
        <v/>
      </c>
      <c r="C35" s="91" t="str">
        <f>IFERROR(VLOOKUP(B35,OUKIM!B:C,2,0),"")</f>
        <v/>
      </c>
      <c r="D35" s="42" t="str">
        <f>IFERROR(VLOOKUP(VLOOKUP(B35,OUKIM!B:J,9,0),DropDowns!G:I,3,0),"")</f>
        <v/>
      </c>
      <c r="E35" s="31" t="str">
        <f>IFERROR(VLOOKUP(B35,OUKIM!B:E,4,0),"")</f>
        <v/>
      </c>
      <c r="F35" s="4" t="str">
        <f>IFERROR(VLOOKUP(B35,OUKIM!B:G,6,0),"")</f>
        <v/>
      </c>
      <c r="G35" s="92"/>
      <c r="H35" s="4" t="str">
        <f t="shared" si="0"/>
        <v/>
      </c>
      <c r="I35" s="44"/>
      <c r="J35" s="4" t="str">
        <f t="shared" si="1"/>
        <v/>
      </c>
      <c r="K35" s="44"/>
      <c r="L35" s="92"/>
    </row>
    <row r="36" spans="1:12" ht="42" customHeight="1" x14ac:dyDescent="0.25">
      <c r="A36" s="15"/>
      <c r="B36" s="24" t="str">
        <f>IFERROR(INDEX(OUKIM!$B$1:$B$396, SMALL(INDEX((OUKIM!$I$1:$I$396="Yes")*(MATCH(ROW(OUKIM!$I$1:$I$396), ROW(OUKIM!$I$1:$I$396)))+(OUKIM!$I$1:$I$396&lt;&gt;"Yes")*1048577, 0, 0), ROW(A32))),"")</f>
        <v/>
      </c>
      <c r="C36" s="91" t="str">
        <f>IFERROR(VLOOKUP(B36,OUKIM!B:C,2,0),"")</f>
        <v/>
      </c>
      <c r="D36" s="42" t="str">
        <f>IFERROR(VLOOKUP(VLOOKUP(B36,OUKIM!B:J,9,0),DropDowns!G:I,3,0),"")</f>
        <v/>
      </c>
      <c r="E36" s="31" t="str">
        <f>IFERROR(VLOOKUP(B36,OUKIM!B:E,4,0),"")</f>
        <v/>
      </c>
      <c r="F36" s="4" t="str">
        <f>IFERROR(VLOOKUP(B36,OUKIM!B:G,6,0),"")</f>
        <v/>
      </c>
      <c r="G36" s="92"/>
      <c r="H36" s="4" t="str">
        <f t="shared" si="0"/>
        <v/>
      </c>
      <c r="I36" s="44"/>
      <c r="J36" s="4" t="str">
        <f t="shared" si="1"/>
        <v/>
      </c>
      <c r="K36" s="44"/>
      <c r="L36" s="92"/>
    </row>
    <row r="37" spans="1:12" ht="42" customHeight="1" x14ac:dyDescent="0.25">
      <c r="A37" s="15"/>
      <c r="B37" s="24" t="str">
        <f>IFERROR(INDEX(OUKIM!$B$1:$B$396, SMALL(INDEX((OUKIM!$I$1:$I$396="Yes")*(MATCH(ROW(OUKIM!$I$1:$I$396), ROW(OUKIM!$I$1:$I$396)))+(OUKIM!$I$1:$I$396&lt;&gt;"Yes")*1048577, 0, 0), ROW(A33))),"")</f>
        <v/>
      </c>
      <c r="C37" s="91" t="str">
        <f>IFERROR(VLOOKUP(B37,OUKIM!B:C,2,0),"")</f>
        <v/>
      </c>
      <c r="D37" s="42" t="str">
        <f>IFERROR(VLOOKUP(VLOOKUP(B37,OUKIM!B:J,9,0),DropDowns!G:I,3,0),"")</f>
        <v/>
      </c>
      <c r="E37" s="31" t="str">
        <f>IFERROR(VLOOKUP(B37,OUKIM!B:E,4,0),"")</f>
        <v/>
      </c>
      <c r="F37" s="4" t="str">
        <f>IFERROR(VLOOKUP(B37,OUKIM!B:G,6,0),"")</f>
        <v/>
      </c>
      <c r="G37" s="92"/>
      <c r="H37" s="4" t="str">
        <f t="shared" si="0"/>
        <v/>
      </c>
      <c r="I37" s="44"/>
      <c r="J37" s="4" t="str">
        <f t="shared" si="1"/>
        <v/>
      </c>
      <c r="K37" s="44"/>
      <c r="L37" s="92"/>
    </row>
    <row r="38" spans="1:12" ht="42" customHeight="1" x14ac:dyDescent="0.25">
      <c r="A38" s="15"/>
      <c r="B38" s="24" t="str">
        <f>IFERROR(INDEX(OUKIM!$B$1:$B$396, SMALL(INDEX((OUKIM!$I$1:$I$396="Yes")*(MATCH(ROW(OUKIM!$I$1:$I$396), ROW(OUKIM!$I$1:$I$396)))+(OUKIM!$I$1:$I$396&lt;&gt;"Yes")*1048577, 0, 0), ROW(A34))),"")</f>
        <v/>
      </c>
      <c r="C38" s="91" t="str">
        <f>IFERROR(VLOOKUP(B38,OUKIM!B:C,2,0),"")</f>
        <v/>
      </c>
      <c r="D38" s="42" t="str">
        <f>IFERROR(VLOOKUP(VLOOKUP(B38,OUKIM!B:J,9,0),DropDowns!G:I,3,0),"")</f>
        <v/>
      </c>
      <c r="E38" s="31" t="str">
        <f>IFERROR(VLOOKUP(B38,OUKIM!B:E,4,0),"")</f>
        <v/>
      </c>
      <c r="F38" s="4" t="str">
        <f>IFERROR(VLOOKUP(B38,OUKIM!B:G,6,0),"")</f>
        <v/>
      </c>
      <c r="G38" s="92"/>
      <c r="H38" s="4" t="str">
        <f t="shared" si="0"/>
        <v/>
      </c>
      <c r="I38" s="44"/>
      <c r="J38" s="4" t="str">
        <f t="shared" si="1"/>
        <v/>
      </c>
      <c r="K38" s="44"/>
      <c r="L38" s="92"/>
    </row>
    <row r="39" spans="1:12" ht="42" customHeight="1" x14ac:dyDescent="0.25">
      <c r="A39" s="15"/>
      <c r="B39" s="24" t="str">
        <f>IFERROR(INDEX(OUKIM!$B$1:$B$396, SMALL(INDEX((OUKIM!$I$1:$I$396="Yes")*(MATCH(ROW(OUKIM!$I$1:$I$396), ROW(OUKIM!$I$1:$I$396)))+(OUKIM!$I$1:$I$396&lt;&gt;"Yes")*1048577, 0, 0), ROW(A35))),"")</f>
        <v/>
      </c>
      <c r="C39" s="91" t="str">
        <f>IFERROR(VLOOKUP(B39,OUKIM!B:C,2,0),"")</f>
        <v/>
      </c>
      <c r="D39" s="42" t="str">
        <f>IFERROR(VLOOKUP(VLOOKUP(B39,OUKIM!B:J,9,0),DropDowns!G:I,3,0),"")</f>
        <v/>
      </c>
      <c r="E39" s="31" t="str">
        <f>IFERROR(VLOOKUP(B39,OUKIM!B:E,4,0),"")</f>
        <v/>
      </c>
      <c r="F39" s="4" t="str">
        <f>IFERROR(VLOOKUP(B39,OUKIM!B:G,6,0),"")</f>
        <v/>
      </c>
      <c r="G39" s="92"/>
      <c r="H39" s="4" t="str">
        <f t="shared" si="0"/>
        <v/>
      </c>
      <c r="I39" s="44"/>
      <c r="J39" s="4" t="str">
        <f t="shared" si="1"/>
        <v/>
      </c>
      <c r="K39" s="44"/>
      <c r="L39" s="92"/>
    </row>
    <row r="40" spans="1:12" ht="42" customHeight="1" x14ac:dyDescent="0.25">
      <c r="A40" s="15"/>
      <c r="B40" s="24" t="str">
        <f>IFERROR(INDEX(OUKIM!$B$1:$B$396, SMALL(INDEX((OUKIM!$I$1:$I$396="Yes")*(MATCH(ROW(OUKIM!$I$1:$I$396), ROW(OUKIM!$I$1:$I$396)))+(OUKIM!$I$1:$I$396&lt;&gt;"Yes")*1048577, 0, 0), ROW(A36))),"")</f>
        <v/>
      </c>
      <c r="C40" s="91" t="str">
        <f>IFERROR(VLOOKUP(B40,OUKIM!B:C,2,0),"")</f>
        <v/>
      </c>
      <c r="D40" s="42" t="str">
        <f>IFERROR(VLOOKUP(VLOOKUP(B40,OUKIM!B:J,9,0),DropDowns!G:I,3,0),"")</f>
        <v/>
      </c>
      <c r="E40" s="31" t="str">
        <f>IFERROR(VLOOKUP(B40,OUKIM!B:E,4,0),"")</f>
        <v/>
      </c>
      <c r="F40" s="4" t="str">
        <f>IFERROR(VLOOKUP(B40,OUKIM!B:G,6,0),"")</f>
        <v/>
      </c>
      <c r="G40" s="92"/>
      <c r="H40" s="4" t="str">
        <f t="shared" si="0"/>
        <v/>
      </c>
      <c r="I40" s="44"/>
      <c r="J40" s="4" t="str">
        <f t="shared" si="1"/>
        <v/>
      </c>
      <c r="K40" s="44"/>
      <c r="L40" s="92"/>
    </row>
    <row r="41" spans="1:12" ht="42" customHeight="1" x14ac:dyDescent="0.25">
      <c r="A41" s="15"/>
      <c r="B41" s="24" t="str">
        <f>IFERROR(INDEX(OUKIM!$B$1:$B$396, SMALL(INDEX((OUKIM!$I$1:$I$396="Yes")*(MATCH(ROW(OUKIM!$I$1:$I$396), ROW(OUKIM!$I$1:$I$396)))+(OUKIM!$I$1:$I$396&lt;&gt;"Yes")*1048577, 0, 0), ROW(A37))),"")</f>
        <v/>
      </c>
      <c r="C41" s="91" t="str">
        <f>IFERROR(VLOOKUP(B41,OUKIM!B:C,2,0),"")</f>
        <v/>
      </c>
      <c r="D41" s="42" t="str">
        <f>IFERROR(VLOOKUP(VLOOKUP(B41,OUKIM!B:J,9,0),DropDowns!G:I,3,0),"")</f>
        <v/>
      </c>
      <c r="E41" s="31" t="str">
        <f>IFERROR(VLOOKUP(B41,OUKIM!B:E,4,0),"")</f>
        <v/>
      </c>
      <c r="F41" s="4" t="str">
        <f>IFERROR(VLOOKUP(B41,OUKIM!B:G,6,0),"")</f>
        <v/>
      </c>
      <c r="G41" s="92"/>
      <c r="H41" s="4" t="str">
        <f t="shared" si="0"/>
        <v/>
      </c>
      <c r="I41" s="44"/>
      <c r="J41" s="4" t="str">
        <f t="shared" si="1"/>
        <v/>
      </c>
      <c r="K41" s="44"/>
      <c r="L41" s="92"/>
    </row>
    <row r="42" spans="1:12" ht="42" customHeight="1" x14ac:dyDescent="0.25">
      <c r="A42" s="15"/>
      <c r="B42" s="24" t="str">
        <f>IFERROR(INDEX(OUKIM!$B$1:$B$396, SMALL(INDEX((OUKIM!$I$1:$I$396="Yes")*(MATCH(ROW(OUKIM!$I$1:$I$396), ROW(OUKIM!$I$1:$I$396)))+(OUKIM!$I$1:$I$396&lt;&gt;"Yes")*1048577, 0, 0), ROW(A38))),"")</f>
        <v/>
      </c>
      <c r="C42" s="91" t="str">
        <f>IFERROR(VLOOKUP(B42,OUKIM!B:C,2,0),"")</f>
        <v/>
      </c>
      <c r="D42" s="42" t="str">
        <f>IFERROR(VLOOKUP(VLOOKUP(B42,OUKIM!B:J,9,0),DropDowns!G:I,3,0),"")</f>
        <v/>
      </c>
      <c r="E42" s="31" t="str">
        <f>IFERROR(VLOOKUP(B42,OUKIM!B:E,4,0),"")</f>
        <v/>
      </c>
      <c r="F42" s="4" t="str">
        <f>IFERROR(VLOOKUP(B42,OUKIM!B:G,6,0),"")</f>
        <v/>
      </c>
      <c r="G42" s="92"/>
      <c r="H42" s="4" t="str">
        <f t="shared" si="0"/>
        <v/>
      </c>
      <c r="I42" s="44"/>
      <c r="J42" s="4" t="str">
        <f t="shared" si="1"/>
        <v/>
      </c>
      <c r="K42" s="44"/>
      <c r="L42" s="92"/>
    </row>
    <row r="43" spans="1:12" ht="42" customHeight="1" x14ac:dyDescent="0.25">
      <c r="A43" s="15"/>
      <c r="B43" s="24" t="str">
        <f>IFERROR(INDEX(OUKIM!$B$1:$B$396, SMALL(INDEX((OUKIM!$I$1:$I$396="Yes")*(MATCH(ROW(OUKIM!$I$1:$I$396), ROW(OUKIM!$I$1:$I$396)))+(OUKIM!$I$1:$I$396&lt;&gt;"Yes")*1048577, 0, 0), ROW(A39))),"")</f>
        <v/>
      </c>
      <c r="C43" s="91" t="str">
        <f>IFERROR(VLOOKUP(B43,OUKIM!B:C,2,0),"")</f>
        <v/>
      </c>
      <c r="D43" s="42" t="str">
        <f>IFERROR(VLOOKUP(VLOOKUP(B43,OUKIM!B:J,9,0),DropDowns!G:I,3,0),"")</f>
        <v/>
      </c>
      <c r="E43" s="31" t="str">
        <f>IFERROR(VLOOKUP(B43,OUKIM!B:E,4,0),"")</f>
        <v/>
      </c>
      <c r="F43" s="4" t="str">
        <f>IFERROR(VLOOKUP(B43,OUKIM!B:G,6,0),"")</f>
        <v/>
      </c>
      <c r="G43" s="92"/>
      <c r="H43" s="4" t="str">
        <f t="shared" si="0"/>
        <v/>
      </c>
      <c r="I43" s="44"/>
      <c r="J43" s="4" t="str">
        <f t="shared" si="1"/>
        <v/>
      </c>
      <c r="K43" s="44"/>
      <c r="L43" s="92"/>
    </row>
    <row r="44" spans="1:12" ht="42" customHeight="1" x14ac:dyDescent="0.25">
      <c r="A44" s="15"/>
      <c r="B44" s="24" t="str">
        <f>IFERROR(INDEX(OUKIM!$B$1:$B$396, SMALL(INDEX((OUKIM!$I$1:$I$396="Yes")*(MATCH(ROW(OUKIM!$I$1:$I$396), ROW(OUKIM!$I$1:$I$396)))+(OUKIM!$I$1:$I$396&lt;&gt;"Yes")*1048577, 0, 0), ROW(A40))),"")</f>
        <v/>
      </c>
      <c r="C44" s="91" t="str">
        <f>IFERROR(VLOOKUP(B44,OUKIM!B:C,2,0),"")</f>
        <v/>
      </c>
      <c r="D44" s="42" t="str">
        <f>IFERROR(VLOOKUP(VLOOKUP(B44,OUKIM!B:J,9,0),DropDowns!G:I,3,0),"")</f>
        <v/>
      </c>
      <c r="E44" s="31" t="str">
        <f>IFERROR(VLOOKUP(B44,OUKIM!B:E,4,0),"")</f>
        <v/>
      </c>
      <c r="F44" s="4" t="str">
        <f>IFERROR(VLOOKUP(B44,OUKIM!B:G,6,0),"")</f>
        <v/>
      </c>
      <c r="G44" s="92"/>
      <c r="H44" s="4" t="str">
        <f t="shared" si="0"/>
        <v/>
      </c>
      <c r="I44" s="44"/>
      <c r="J44" s="4" t="str">
        <f t="shared" si="1"/>
        <v/>
      </c>
      <c r="K44" s="44"/>
      <c r="L44" s="92"/>
    </row>
    <row r="45" spans="1:12" ht="42" customHeight="1" x14ac:dyDescent="0.25">
      <c r="A45" s="15"/>
      <c r="B45" s="24" t="str">
        <f>IFERROR(INDEX(OUKIM!$B$1:$B$396, SMALL(INDEX((OUKIM!$I$1:$I$396="Yes")*(MATCH(ROW(OUKIM!$I$1:$I$396), ROW(OUKIM!$I$1:$I$396)))+(OUKIM!$I$1:$I$396&lt;&gt;"Yes")*1048577, 0, 0), ROW(A41))),"")</f>
        <v/>
      </c>
      <c r="C45" s="91" t="str">
        <f>IFERROR(VLOOKUP(B45,OUKIM!B:C,2,0),"")</f>
        <v/>
      </c>
      <c r="D45" s="42" t="str">
        <f>IFERROR(VLOOKUP(VLOOKUP(B45,OUKIM!B:J,9,0),DropDowns!G:I,3,0),"")</f>
        <v/>
      </c>
      <c r="E45" s="31" t="str">
        <f>IFERROR(VLOOKUP(B45,OUKIM!B:E,4,0),"")</f>
        <v/>
      </c>
      <c r="F45" s="4" t="str">
        <f>IFERROR(VLOOKUP(B45,OUKIM!B:G,6,0),"")</f>
        <v/>
      </c>
      <c r="G45" s="92"/>
      <c r="H45" s="4" t="str">
        <f t="shared" si="0"/>
        <v/>
      </c>
      <c r="I45" s="44"/>
      <c r="J45" s="4" t="str">
        <f t="shared" si="1"/>
        <v/>
      </c>
      <c r="K45" s="44"/>
      <c r="L45" s="92"/>
    </row>
    <row r="46" spans="1:12" ht="42" customHeight="1" x14ac:dyDescent="0.25">
      <c r="A46" s="15"/>
      <c r="B46" s="24" t="str">
        <f>IFERROR(INDEX(OUKIM!$B$1:$B$396, SMALL(INDEX((OUKIM!$I$1:$I$396="Yes")*(MATCH(ROW(OUKIM!$I$1:$I$396), ROW(OUKIM!$I$1:$I$396)))+(OUKIM!$I$1:$I$396&lt;&gt;"Yes")*1048577, 0, 0), ROW(A42))),"")</f>
        <v/>
      </c>
      <c r="C46" s="91" t="str">
        <f>IFERROR(VLOOKUP(B46,OUKIM!B:C,2,0),"")</f>
        <v/>
      </c>
      <c r="D46" s="42" t="str">
        <f>IFERROR(VLOOKUP(VLOOKUP(B46,OUKIM!B:J,9,0),DropDowns!G:I,3,0),"")</f>
        <v/>
      </c>
      <c r="E46" s="31" t="str">
        <f>IFERROR(VLOOKUP(B46,OUKIM!B:E,4,0),"")</f>
        <v/>
      </c>
      <c r="F46" s="4" t="str">
        <f>IFERROR(VLOOKUP(B46,OUKIM!B:G,6,0),"")</f>
        <v/>
      </c>
      <c r="G46" s="92"/>
      <c r="H46" s="4" t="str">
        <f t="shared" si="0"/>
        <v/>
      </c>
      <c r="I46" s="44"/>
      <c r="J46" s="4" t="str">
        <f t="shared" si="1"/>
        <v/>
      </c>
      <c r="K46" s="44"/>
      <c r="L46" s="92"/>
    </row>
    <row r="47" spans="1:12" ht="42" customHeight="1" x14ac:dyDescent="0.25">
      <c r="A47" s="15"/>
      <c r="B47" s="24" t="str">
        <f>IFERROR(INDEX(OUKIM!$B$1:$B$396, SMALL(INDEX((OUKIM!$I$1:$I$396="Yes")*(MATCH(ROW(OUKIM!$I$1:$I$396), ROW(OUKIM!$I$1:$I$396)))+(OUKIM!$I$1:$I$396&lt;&gt;"Yes")*1048577, 0, 0), ROW(A43))),"")</f>
        <v/>
      </c>
      <c r="C47" s="91" t="str">
        <f>IFERROR(VLOOKUP(B47,OUKIM!B:C,2,0),"")</f>
        <v/>
      </c>
      <c r="D47" s="42" t="str">
        <f>IFERROR(VLOOKUP(VLOOKUP(B47,OUKIM!B:J,9,0),DropDowns!G:I,3,0),"")</f>
        <v/>
      </c>
      <c r="E47" s="31" t="str">
        <f>IFERROR(VLOOKUP(B47,OUKIM!B:E,4,0),"")</f>
        <v/>
      </c>
      <c r="F47" s="4" t="str">
        <f>IFERROR(VLOOKUP(B47,OUKIM!B:G,6,0),"")</f>
        <v/>
      </c>
      <c r="G47" s="92"/>
      <c r="H47" s="4" t="str">
        <f t="shared" si="0"/>
        <v/>
      </c>
      <c r="I47" s="44"/>
      <c r="J47" s="4" t="str">
        <f t="shared" si="1"/>
        <v/>
      </c>
      <c r="K47" s="44"/>
      <c r="L47" s="92"/>
    </row>
    <row r="48" spans="1:12" ht="42" customHeight="1" x14ac:dyDescent="0.25">
      <c r="A48" s="15"/>
      <c r="B48" s="24" t="str">
        <f>IFERROR(INDEX(OUKIM!$B$1:$B$396, SMALL(INDEX((OUKIM!$I$1:$I$396="Yes")*(MATCH(ROW(OUKIM!$I$1:$I$396), ROW(OUKIM!$I$1:$I$396)))+(OUKIM!$I$1:$I$396&lt;&gt;"Yes")*1048577, 0, 0), ROW(A44))),"")</f>
        <v/>
      </c>
      <c r="C48" s="91" t="str">
        <f>IFERROR(VLOOKUP(B48,OUKIM!B:C,2,0),"")</f>
        <v/>
      </c>
      <c r="D48" s="42" t="str">
        <f>IFERROR(VLOOKUP(VLOOKUP(B48,OUKIM!B:J,9,0),DropDowns!G:I,3,0),"")</f>
        <v/>
      </c>
      <c r="E48" s="31" t="str">
        <f>IFERROR(VLOOKUP(B48,OUKIM!B:E,4,0),"")</f>
        <v/>
      </c>
      <c r="F48" s="4" t="str">
        <f>IFERROR(VLOOKUP(B48,OUKIM!B:G,6,0),"")</f>
        <v/>
      </c>
      <c r="G48" s="92"/>
      <c r="H48" s="4" t="str">
        <f t="shared" si="0"/>
        <v/>
      </c>
      <c r="I48" s="44"/>
      <c r="J48" s="4" t="str">
        <f t="shared" si="1"/>
        <v/>
      </c>
      <c r="K48" s="44"/>
      <c r="L48" s="92"/>
    </row>
    <row r="49" spans="1:12" ht="42" customHeight="1" x14ac:dyDescent="0.25">
      <c r="A49" s="15"/>
      <c r="B49" s="24" t="str">
        <f>IFERROR(INDEX(OUKIM!$B$1:$B$396, SMALL(INDEX((OUKIM!$I$1:$I$396="Yes")*(MATCH(ROW(OUKIM!$I$1:$I$396), ROW(OUKIM!$I$1:$I$396)))+(OUKIM!$I$1:$I$396&lt;&gt;"Yes")*1048577, 0, 0), ROW(A45))),"")</f>
        <v/>
      </c>
      <c r="C49" s="91" t="str">
        <f>IFERROR(VLOOKUP(B49,OUKIM!B:C,2,0),"")</f>
        <v/>
      </c>
      <c r="D49" s="42" t="str">
        <f>IFERROR(VLOOKUP(VLOOKUP(B49,OUKIM!B:J,9,0),DropDowns!G:I,3,0),"")</f>
        <v/>
      </c>
      <c r="E49" s="31" t="str">
        <f>IFERROR(VLOOKUP(B49,OUKIM!B:E,4,0),"")</f>
        <v/>
      </c>
      <c r="F49" s="4" t="str">
        <f>IFERROR(VLOOKUP(B49,OUKIM!B:G,6,0),"")</f>
        <v/>
      </c>
      <c r="G49" s="92"/>
      <c r="H49" s="4" t="str">
        <f t="shared" si="0"/>
        <v/>
      </c>
      <c r="I49" s="44"/>
      <c r="J49" s="4" t="str">
        <f t="shared" si="1"/>
        <v/>
      </c>
      <c r="K49" s="44"/>
      <c r="L49" s="92"/>
    </row>
    <row r="50" spans="1:12" ht="42" customHeight="1" x14ac:dyDescent="0.25">
      <c r="A50" s="15"/>
      <c r="B50" s="24" t="str">
        <f>IFERROR(INDEX(OUKIM!$B$1:$B$396, SMALL(INDEX((OUKIM!$I$1:$I$396="Yes")*(MATCH(ROW(OUKIM!$I$1:$I$396), ROW(OUKIM!$I$1:$I$396)))+(OUKIM!$I$1:$I$396&lt;&gt;"Yes")*1048577, 0, 0), ROW(A46))),"")</f>
        <v/>
      </c>
      <c r="C50" s="91" t="str">
        <f>IFERROR(VLOOKUP(B50,OUKIM!B:C,2,0),"")</f>
        <v/>
      </c>
      <c r="D50" s="42" t="str">
        <f>IFERROR(VLOOKUP(VLOOKUP(B50,OUKIM!B:J,9,0),DropDowns!G:I,3,0),"")</f>
        <v/>
      </c>
      <c r="E50" s="31" t="str">
        <f>IFERROR(VLOOKUP(B50,OUKIM!B:E,4,0),"")</f>
        <v/>
      </c>
      <c r="F50" s="4" t="str">
        <f>IFERROR(VLOOKUP(B50,OUKIM!B:G,6,0),"")</f>
        <v/>
      </c>
      <c r="G50" s="92"/>
      <c r="H50" s="4" t="str">
        <f t="shared" si="0"/>
        <v/>
      </c>
      <c r="I50" s="44"/>
      <c r="J50" s="4" t="str">
        <f t="shared" si="1"/>
        <v/>
      </c>
      <c r="K50" s="44"/>
      <c r="L50" s="92"/>
    </row>
    <row r="51" spans="1:12" ht="51" x14ac:dyDescent="0.25">
      <c r="A51" s="15"/>
      <c r="B51" s="24" t="str">
        <f>IFERROR(INDEX(OUKIM!$B$1:$B$396, SMALL(INDEX((OUKIM!$I$1:$I$396="Yes")*(MATCH(ROW(OUKIM!$I$1:$I$396), ROW(OUKIM!$I$1:$I$396)))+(OUKIM!$I$1:$I$396&lt;&gt;"Yes")*1048577, 0, 0), ROW(A47))),"")</f>
        <v/>
      </c>
      <c r="C51" s="91" t="str">
        <f>IFERROR(VLOOKUP(B51,OUKIM!B:C,2,0),"")</f>
        <v/>
      </c>
      <c r="D51" s="42" t="str">
        <f>IFERROR(VLOOKUP(VLOOKUP(B51,OUKIM!B:J,9,0),DropDowns!G:I,3,0),"")</f>
        <v/>
      </c>
      <c r="E51" s="31" t="str">
        <f>IFERROR(VLOOKUP(B51,OUKIM!B:E,4,0),"")</f>
        <v/>
      </c>
      <c r="F51" s="4" t="str">
        <f>IFERROR(VLOOKUP(B51,OUKIM!B:G,6,0),"")</f>
        <v/>
      </c>
      <c r="G51" s="92"/>
      <c r="H51" s="4" t="str">
        <f t="shared" si="0"/>
        <v/>
      </c>
      <c r="I51" s="44"/>
      <c r="J51" s="4" t="str">
        <f t="shared" si="1"/>
        <v/>
      </c>
      <c r="K51" s="44"/>
      <c r="L51" s="92"/>
    </row>
    <row r="52" spans="1:12" ht="51" x14ac:dyDescent="0.25">
      <c r="A52" s="15"/>
      <c r="B52" s="24" t="str">
        <f>IFERROR(INDEX(OUKIM!$B$1:$B$396, SMALL(INDEX((OUKIM!$I$1:$I$396="Yes")*(MATCH(ROW(OUKIM!$I$1:$I$396), ROW(OUKIM!$I$1:$I$396)))+(OUKIM!$I$1:$I$396&lt;&gt;"Yes")*1048577, 0, 0), ROW(A48))),"")</f>
        <v/>
      </c>
      <c r="C52" s="91" t="str">
        <f>IFERROR(VLOOKUP(B52,OUKIM!B:C,2,0),"")</f>
        <v/>
      </c>
      <c r="D52" s="42" t="str">
        <f>IFERROR(VLOOKUP(VLOOKUP(B52,OUKIM!B:J,9,0),DropDowns!G:I,3,0),"")</f>
        <v/>
      </c>
      <c r="E52" s="31" t="str">
        <f>IFERROR(VLOOKUP(B52,OUKIM!B:E,4,0),"")</f>
        <v/>
      </c>
      <c r="F52" s="4" t="str">
        <f>IFERROR(VLOOKUP(B52,OUKIM!B:G,6,0),"")</f>
        <v/>
      </c>
      <c r="G52" s="92"/>
      <c r="H52" s="4" t="str">
        <f t="shared" si="0"/>
        <v/>
      </c>
      <c r="I52" s="44"/>
      <c r="J52" s="4" t="str">
        <f t="shared" si="1"/>
        <v/>
      </c>
      <c r="K52" s="44"/>
      <c r="L52" s="92"/>
    </row>
    <row r="53" spans="1:12" ht="51" x14ac:dyDescent="0.25">
      <c r="A53" s="15"/>
      <c r="B53" s="24" t="str">
        <f>IFERROR(INDEX(OUKIM!$B$1:$B$396, SMALL(INDEX((OUKIM!$I$1:$I$396="Yes")*(MATCH(ROW(OUKIM!$I$1:$I$396), ROW(OUKIM!$I$1:$I$396)))+(OUKIM!$I$1:$I$396&lt;&gt;"Yes")*1048577, 0, 0), ROW(A49))),"")</f>
        <v/>
      </c>
      <c r="C53" s="91" t="str">
        <f>IFERROR(VLOOKUP(B53,OUKIM!B:C,2,0),"")</f>
        <v/>
      </c>
      <c r="D53" s="42" t="str">
        <f>IFERROR(VLOOKUP(VLOOKUP(B53,OUKIM!B:J,9,0),DropDowns!G:I,3,0),"")</f>
        <v/>
      </c>
      <c r="E53" s="31" t="str">
        <f>IFERROR(VLOOKUP(B53,OUKIM!B:E,4,0),"")</f>
        <v/>
      </c>
      <c r="F53" s="4" t="str">
        <f>IFERROR(VLOOKUP(B53,OUKIM!B:G,6,0),"")</f>
        <v/>
      </c>
      <c r="G53" s="92"/>
      <c r="H53" s="4" t="str">
        <f t="shared" si="0"/>
        <v/>
      </c>
      <c r="I53" s="44"/>
      <c r="J53" s="4" t="str">
        <f t="shared" si="1"/>
        <v/>
      </c>
      <c r="K53" s="44"/>
      <c r="L53" s="92"/>
    </row>
    <row r="54" spans="1:12" ht="51" x14ac:dyDescent="0.25">
      <c r="A54" s="15"/>
      <c r="B54" s="24" t="str">
        <f>IFERROR(INDEX(OUKIM!$B$1:$B$396, SMALL(INDEX((OUKIM!$I$1:$I$396="Yes")*(MATCH(ROW(OUKIM!$I$1:$I$396), ROW(OUKIM!$I$1:$I$396)))+(OUKIM!$I$1:$I$396&lt;&gt;"Yes")*1048577, 0, 0), ROW(A50))),"")</f>
        <v/>
      </c>
      <c r="C54" s="91" t="str">
        <f>IFERROR(VLOOKUP(B54,OUKIM!B:C,2,0),"")</f>
        <v/>
      </c>
      <c r="D54" s="42" t="str">
        <f>IFERROR(VLOOKUP(VLOOKUP(B54,OUKIM!B:J,9,0),DropDowns!G:I,3,0),"")</f>
        <v/>
      </c>
      <c r="E54" s="31" t="str">
        <f>IFERROR(VLOOKUP(B54,OUKIM!B:E,4,0),"")</f>
        <v/>
      </c>
      <c r="F54" s="4" t="str">
        <f>IFERROR(VLOOKUP(B54,OUKIM!B:G,6,0),"")</f>
        <v/>
      </c>
      <c r="G54" s="92"/>
      <c r="H54" s="4" t="str">
        <f t="shared" si="0"/>
        <v/>
      </c>
      <c r="I54" s="44"/>
      <c r="J54" s="4" t="str">
        <f t="shared" si="1"/>
        <v/>
      </c>
      <c r="K54" s="44"/>
      <c r="L54" s="92"/>
    </row>
    <row r="55" spans="1:12" ht="51" x14ac:dyDescent="0.25">
      <c r="A55" s="15"/>
      <c r="B55" s="24" t="str">
        <f>IFERROR(INDEX(OUKIM!$B$1:$B$396, SMALL(INDEX((OUKIM!$I$1:$I$396="Yes")*(MATCH(ROW(OUKIM!$I$1:$I$396), ROW(OUKIM!$I$1:$I$396)))+(OUKIM!$I$1:$I$396&lt;&gt;"Yes")*1048577, 0, 0), ROW(A51))),"")</f>
        <v/>
      </c>
      <c r="C55" s="91" t="str">
        <f>IFERROR(VLOOKUP(B55,OUKIM!B:C,2,0),"")</f>
        <v/>
      </c>
      <c r="D55" s="42" t="str">
        <f>IFERROR(VLOOKUP(VLOOKUP(B55,OUKIM!B:J,9,0),DropDowns!G:I,3,0),"")</f>
        <v/>
      </c>
      <c r="E55" s="31" t="str">
        <f>IFERROR(VLOOKUP(B55,OUKIM!B:E,4,0),"")</f>
        <v/>
      </c>
      <c r="F55" s="4" t="str">
        <f>IFERROR(VLOOKUP(B55,OUKIM!B:G,6,0),"")</f>
        <v/>
      </c>
      <c r="G55" s="92"/>
      <c r="H55" s="4" t="str">
        <f t="shared" si="0"/>
        <v/>
      </c>
      <c r="I55" s="44"/>
      <c r="J55" s="4" t="str">
        <f t="shared" si="1"/>
        <v/>
      </c>
      <c r="K55" s="44"/>
      <c r="L55" s="92"/>
    </row>
    <row r="56" spans="1:12" ht="51" x14ac:dyDescent="0.25">
      <c r="A56" s="15"/>
      <c r="B56" s="24" t="str">
        <f>IFERROR(INDEX(OUKIM!$B$1:$B$396, SMALL(INDEX((OUKIM!$I$1:$I$396="Yes")*(MATCH(ROW(OUKIM!$I$1:$I$396), ROW(OUKIM!$I$1:$I$396)))+(OUKIM!$I$1:$I$396&lt;&gt;"Yes")*1048577, 0, 0), ROW(A52))),"")</f>
        <v/>
      </c>
      <c r="C56" s="91" t="str">
        <f>IFERROR(VLOOKUP(B56,OUKIM!B:C,2,0),"")</f>
        <v/>
      </c>
      <c r="D56" s="42" t="str">
        <f>IFERROR(VLOOKUP(VLOOKUP(B56,OUKIM!B:J,9,0),DropDowns!G:I,3,0),"")</f>
        <v/>
      </c>
      <c r="E56" s="31" t="str">
        <f>IFERROR(VLOOKUP(B56,OUKIM!B:E,4,0),"")</f>
        <v/>
      </c>
      <c r="F56" s="4" t="str">
        <f>IFERROR(VLOOKUP(B56,OUKIM!B:G,6,0),"")</f>
        <v/>
      </c>
      <c r="G56" s="92"/>
      <c r="H56" s="4" t="str">
        <f t="shared" si="0"/>
        <v/>
      </c>
      <c r="I56" s="44"/>
      <c r="J56" s="4" t="str">
        <f t="shared" si="1"/>
        <v/>
      </c>
      <c r="K56" s="44"/>
      <c r="L56" s="92"/>
    </row>
    <row r="57" spans="1:12" ht="51" x14ac:dyDescent="0.25">
      <c r="A57" s="15"/>
      <c r="B57" s="24" t="str">
        <f>IFERROR(INDEX(OUKIM!$B$1:$B$396, SMALL(INDEX((OUKIM!$I$1:$I$396="Yes")*(MATCH(ROW(OUKIM!$I$1:$I$396), ROW(OUKIM!$I$1:$I$396)))+(OUKIM!$I$1:$I$396&lt;&gt;"Yes")*1048577, 0, 0), ROW(A53))),"")</f>
        <v/>
      </c>
      <c r="C57" s="91" t="str">
        <f>IFERROR(VLOOKUP(B57,OUKIM!B:C,2,0),"")</f>
        <v/>
      </c>
      <c r="D57" s="42" t="str">
        <f>IFERROR(VLOOKUP(VLOOKUP(B57,OUKIM!B:J,9,0),DropDowns!G:I,3,0),"")</f>
        <v/>
      </c>
      <c r="E57" s="31" t="str">
        <f>IFERROR(VLOOKUP(B57,OUKIM!B:E,4,0),"")</f>
        <v/>
      </c>
      <c r="F57" s="4" t="str">
        <f>IFERROR(VLOOKUP(B57,OUKIM!B:G,6,0),"")</f>
        <v/>
      </c>
      <c r="G57" s="92"/>
      <c r="H57" s="4" t="str">
        <f t="shared" si="0"/>
        <v/>
      </c>
      <c r="I57" s="44"/>
      <c r="J57" s="4" t="str">
        <f t="shared" si="1"/>
        <v/>
      </c>
      <c r="K57" s="44"/>
      <c r="L57" s="92"/>
    </row>
    <row r="58" spans="1:12" ht="51" x14ac:dyDescent="0.25">
      <c r="A58" s="15"/>
      <c r="B58" s="24" t="str">
        <f>IFERROR(INDEX(OUKIM!$B$1:$B$396, SMALL(INDEX((OUKIM!$I$1:$I$396="Yes")*(MATCH(ROW(OUKIM!$I$1:$I$396), ROW(OUKIM!$I$1:$I$396)))+(OUKIM!$I$1:$I$396&lt;&gt;"Yes")*1048577, 0, 0), ROW(A54))),"")</f>
        <v/>
      </c>
      <c r="C58" s="91" t="str">
        <f>IFERROR(VLOOKUP(B58,OUKIM!B:C,2,0),"")</f>
        <v/>
      </c>
      <c r="D58" s="42" t="str">
        <f>IFERROR(VLOOKUP(VLOOKUP(B58,OUKIM!B:J,9,0),DropDowns!G:I,3,0),"")</f>
        <v/>
      </c>
      <c r="E58" s="31" t="str">
        <f>IFERROR(VLOOKUP(B58,OUKIM!B:E,4,0),"")</f>
        <v/>
      </c>
      <c r="F58" s="4" t="str">
        <f>IFERROR(VLOOKUP(B58,OUKIM!B:G,6,0),"")</f>
        <v/>
      </c>
      <c r="G58" s="92"/>
      <c r="H58" s="4" t="str">
        <f t="shared" si="0"/>
        <v/>
      </c>
      <c r="I58" s="44"/>
      <c r="J58" s="4" t="str">
        <f t="shared" si="1"/>
        <v/>
      </c>
      <c r="K58" s="44"/>
      <c r="L58" s="92"/>
    </row>
    <row r="59" spans="1:12" ht="51" x14ac:dyDescent="0.25">
      <c r="A59" s="15"/>
      <c r="B59" s="24" t="str">
        <f>IFERROR(INDEX(OUKIM!$B$1:$B$396, SMALL(INDEX((OUKIM!$I$1:$I$396="Yes")*(MATCH(ROW(OUKIM!$I$1:$I$396), ROW(OUKIM!$I$1:$I$396)))+(OUKIM!$I$1:$I$396&lt;&gt;"Yes")*1048577, 0, 0), ROW(A55))),"")</f>
        <v/>
      </c>
      <c r="C59" s="91" t="str">
        <f>IFERROR(VLOOKUP(B59,OUKIM!B:C,2,0),"")</f>
        <v/>
      </c>
      <c r="D59" s="42" t="str">
        <f>IFERROR(VLOOKUP(VLOOKUP(B59,OUKIM!B:J,9,0),DropDowns!G:I,3,0),"")</f>
        <v/>
      </c>
      <c r="E59" s="31" t="str">
        <f>IFERROR(VLOOKUP(B59,OUKIM!B:E,4,0),"")</f>
        <v/>
      </c>
      <c r="F59" s="4" t="str">
        <f>IFERROR(VLOOKUP(B59,OUKIM!B:G,6,0),"")</f>
        <v/>
      </c>
      <c r="G59" s="92"/>
      <c r="H59" s="4" t="str">
        <f t="shared" si="0"/>
        <v/>
      </c>
      <c r="I59" s="44"/>
      <c r="J59" s="4" t="str">
        <f t="shared" si="1"/>
        <v/>
      </c>
      <c r="K59" s="44"/>
      <c r="L59" s="92"/>
    </row>
    <row r="60" spans="1:12" ht="51" x14ac:dyDescent="0.25">
      <c r="A60" s="15"/>
      <c r="B60" s="24" t="str">
        <f>IFERROR(INDEX(OUKIM!$B$1:$B$396, SMALL(INDEX((OUKIM!$I$1:$I$396="Yes")*(MATCH(ROW(OUKIM!$I$1:$I$396), ROW(OUKIM!$I$1:$I$396)))+(OUKIM!$I$1:$I$396&lt;&gt;"Yes")*1048577, 0, 0), ROW(A56))),"")</f>
        <v/>
      </c>
      <c r="C60" s="91" t="str">
        <f>IFERROR(VLOOKUP(B60,OUKIM!B:C,2,0),"")</f>
        <v/>
      </c>
      <c r="D60" s="42" t="str">
        <f>IFERROR(VLOOKUP(VLOOKUP(B60,OUKIM!B:J,9,0),DropDowns!G:I,3,0),"")</f>
        <v/>
      </c>
      <c r="E60" s="31" t="str">
        <f>IFERROR(VLOOKUP(B60,OUKIM!B:E,4,0),"")</f>
        <v/>
      </c>
      <c r="F60" s="4" t="str">
        <f>IFERROR(VLOOKUP(B60,OUKIM!B:G,6,0),"")</f>
        <v/>
      </c>
      <c r="G60" s="92"/>
      <c r="H60" s="4" t="str">
        <f t="shared" si="0"/>
        <v/>
      </c>
      <c r="I60" s="44"/>
      <c r="J60" s="4" t="str">
        <f t="shared" si="1"/>
        <v/>
      </c>
      <c r="K60" s="44"/>
      <c r="L60" s="92"/>
    </row>
    <row r="61" spans="1:12" ht="51" x14ac:dyDescent="0.25">
      <c r="A61" s="15"/>
      <c r="B61" s="24" t="str">
        <f>IFERROR(INDEX(OUKIM!$B$1:$B$396, SMALL(INDEX((OUKIM!$I$1:$I$396="Yes")*(MATCH(ROW(OUKIM!$I$1:$I$396), ROW(OUKIM!$I$1:$I$396)))+(OUKIM!$I$1:$I$396&lt;&gt;"Yes")*1048577, 0, 0), ROW(A57))),"")</f>
        <v/>
      </c>
      <c r="C61" s="91" t="str">
        <f>IFERROR(VLOOKUP(B61,OUKIM!B:C,2,0),"")</f>
        <v/>
      </c>
      <c r="D61" s="42" t="str">
        <f>IFERROR(VLOOKUP(VLOOKUP(B61,OUKIM!B:J,9,0),DropDowns!G:I,3,0),"")</f>
        <v/>
      </c>
      <c r="E61" s="31" t="str">
        <f>IFERROR(VLOOKUP(B61,OUKIM!B:E,4,0),"")</f>
        <v/>
      </c>
      <c r="F61" s="4" t="str">
        <f>IFERROR(VLOOKUP(B61,OUKIM!B:G,6,0),"")</f>
        <v/>
      </c>
      <c r="G61" s="92"/>
      <c r="H61" s="4" t="str">
        <f t="shared" si="0"/>
        <v/>
      </c>
      <c r="I61" s="44"/>
      <c r="J61" s="4" t="str">
        <f t="shared" si="1"/>
        <v/>
      </c>
      <c r="K61" s="44"/>
      <c r="L61" s="92"/>
    </row>
    <row r="62" spans="1:12" ht="51" x14ac:dyDescent="0.25">
      <c r="A62" s="15"/>
      <c r="B62" s="24" t="str">
        <f>IFERROR(INDEX(OUKIM!$B$1:$B$396, SMALL(INDEX((OUKIM!$I$1:$I$396="Yes")*(MATCH(ROW(OUKIM!$I$1:$I$396), ROW(OUKIM!$I$1:$I$396)))+(OUKIM!$I$1:$I$396&lt;&gt;"Yes")*1048577, 0, 0), ROW(A58))),"")</f>
        <v/>
      </c>
      <c r="C62" s="91" t="str">
        <f>IFERROR(VLOOKUP(B62,OUKIM!B:C,2,0),"")</f>
        <v/>
      </c>
      <c r="D62" s="42" t="str">
        <f>IFERROR(VLOOKUP(VLOOKUP(B62,OUKIM!B:J,9,0),DropDowns!G:I,3,0),"")</f>
        <v/>
      </c>
      <c r="E62" s="31" t="str">
        <f>IFERROR(VLOOKUP(B62,OUKIM!B:E,4,0),"")</f>
        <v/>
      </c>
      <c r="F62" s="4" t="str">
        <f>IFERROR(VLOOKUP(B62,OUKIM!B:G,6,0),"")</f>
        <v/>
      </c>
      <c r="G62" s="92"/>
      <c r="H62" s="4" t="str">
        <f t="shared" si="0"/>
        <v/>
      </c>
      <c r="I62" s="44"/>
      <c r="J62" s="4" t="str">
        <f t="shared" si="1"/>
        <v/>
      </c>
      <c r="K62" s="44"/>
      <c r="L62" s="92"/>
    </row>
    <row r="63" spans="1:12" ht="51" x14ac:dyDescent="0.25">
      <c r="A63" s="15"/>
      <c r="B63" s="24" t="str">
        <f>IFERROR(INDEX(OUKIM!$B$1:$B$396, SMALL(INDEX((OUKIM!$I$1:$I$396="Yes")*(MATCH(ROW(OUKIM!$I$1:$I$396), ROW(OUKIM!$I$1:$I$396)))+(OUKIM!$I$1:$I$396&lt;&gt;"Yes")*1048577, 0, 0), ROW(A59))),"")</f>
        <v/>
      </c>
      <c r="C63" s="91" t="str">
        <f>IFERROR(VLOOKUP(B63,OUKIM!B:C,2,0),"")</f>
        <v/>
      </c>
      <c r="D63" s="42" t="str">
        <f>IFERROR(VLOOKUP(VLOOKUP(B63,OUKIM!B:J,9,0),DropDowns!G:I,3,0),"")</f>
        <v/>
      </c>
      <c r="E63" s="31" t="str">
        <f>IFERROR(VLOOKUP(B63,OUKIM!B:E,4,0),"")</f>
        <v/>
      </c>
      <c r="F63" s="4" t="str">
        <f>IFERROR(VLOOKUP(B63,OUKIM!B:G,6,0),"")</f>
        <v/>
      </c>
      <c r="G63" s="92"/>
      <c r="H63" s="4" t="str">
        <f t="shared" si="0"/>
        <v/>
      </c>
      <c r="I63" s="44"/>
      <c r="J63" s="4" t="str">
        <f t="shared" si="1"/>
        <v/>
      </c>
      <c r="K63" s="44"/>
      <c r="L63" s="92"/>
    </row>
    <row r="64" spans="1:12" ht="51" x14ac:dyDescent="0.25">
      <c r="A64" s="15"/>
      <c r="B64" s="24" t="str">
        <f>IFERROR(INDEX(OUKIM!$B$1:$B$396, SMALL(INDEX((OUKIM!$I$1:$I$396="Yes")*(MATCH(ROW(OUKIM!$I$1:$I$396), ROW(OUKIM!$I$1:$I$396)))+(OUKIM!$I$1:$I$396&lt;&gt;"Yes")*1048577, 0, 0), ROW(A60))),"")</f>
        <v/>
      </c>
      <c r="C64" s="91" t="str">
        <f>IFERROR(VLOOKUP(B64,OUKIM!B:C,2,0),"")</f>
        <v/>
      </c>
      <c r="D64" s="42" t="str">
        <f>IFERROR(VLOOKUP(VLOOKUP(B64,OUKIM!B:J,9,0),DropDowns!G:I,3,0),"")</f>
        <v/>
      </c>
      <c r="E64" s="31" t="str">
        <f>IFERROR(VLOOKUP(B64,OUKIM!B:E,4,0),"")</f>
        <v/>
      </c>
      <c r="F64" s="4" t="str">
        <f>IFERROR(VLOOKUP(B64,OUKIM!B:G,6,0),"")</f>
        <v/>
      </c>
      <c r="G64" s="92"/>
      <c r="H64" s="4" t="str">
        <f t="shared" si="0"/>
        <v/>
      </c>
      <c r="I64" s="44"/>
      <c r="J64" s="4" t="str">
        <f t="shared" si="1"/>
        <v/>
      </c>
      <c r="K64" s="44"/>
      <c r="L64" s="92"/>
    </row>
    <row r="65" spans="1:12" ht="51" x14ac:dyDescent="0.25">
      <c r="A65" s="15"/>
      <c r="B65" s="24" t="str">
        <f>IFERROR(INDEX(OUKIM!$B$1:$B$396, SMALL(INDEX((OUKIM!$I$1:$I$396="Yes")*(MATCH(ROW(OUKIM!$I$1:$I$396), ROW(OUKIM!$I$1:$I$396)))+(OUKIM!$I$1:$I$396&lt;&gt;"Yes")*1048577, 0, 0), ROW(A61))),"")</f>
        <v/>
      </c>
      <c r="C65" s="91" t="str">
        <f>IFERROR(VLOOKUP(B65,OUKIM!B:C,2,0),"")</f>
        <v/>
      </c>
      <c r="D65" s="42" t="str">
        <f>IFERROR(VLOOKUP(VLOOKUP(B65,OUKIM!B:J,9,0),DropDowns!G:I,3,0),"")</f>
        <v/>
      </c>
      <c r="E65" s="31" t="str">
        <f>IFERROR(VLOOKUP(B65,OUKIM!B:E,4,0),"")</f>
        <v/>
      </c>
      <c r="F65" s="4" t="str">
        <f>IFERROR(VLOOKUP(B65,OUKIM!B:G,6,0),"")</f>
        <v/>
      </c>
      <c r="G65" s="92"/>
      <c r="H65" s="4" t="str">
        <f t="shared" si="0"/>
        <v/>
      </c>
      <c r="I65" s="44"/>
      <c r="J65" s="4" t="str">
        <f t="shared" si="1"/>
        <v/>
      </c>
      <c r="K65" s="44"/>
      <c r="L65" s="92"/>
    </row>
    <row r="66" spans="1:12" ht="51" x14ac:dyDescent="0.25">
      <c r="A66" s="15"/>
      <c r="B66" s="24" t="str">
        <f>IFERROR(INDEX(OUKIM!$B$1:$B$396, SMALL(INDEX((OUKIM!$I$1:$I$396="Yes")*(MATCH(ROW(OUKIM!$I$1:$I$396), ROW(OUKIM!$I$1:$I$396)))+(OUKIM!$I$1:$I$396&lt;&gt;"Yes")*1048577, 0, 0), ROW(A62))),"")</f>
        <v/>
      </c>
      <c r="C66" s="91" t="str">
        <f>IFERROR(VLOOKUP(B66,OUKIM!B:C,2,0),"")</f>
        <v/>
      </c>
      <c r="D66" s="42" t="str">
        <f>IFERROR(VLOOKUP(VLOOKUP(B66,OUKIM!B:J,9,0),DropDowns!G:I,3,0),"")</f>
        <v/>
      </c>
      <c r="E66" s="31" t="str">
        <f>IFERROR(VLOOKUP(B66,OUKIM!B:E,4,0),"")</f>
        <v/>
      </c>
      <c r="F66" s="4" t="str">
        <f>IFERROR(VLOOKUP(B66,OUKIM!B:G,6,0),"")</f>
        <v/>
      </c>
      <c r="G66" s="92"/>
      <c r="H66" s="4" t="str">
        <f t="shared" si="0"/>
        <v/>
      </c>
      <c r="I66" s="44"/>
      <c r="J66" s="4" t="str">
        <f t="shared" si="1"/>
        <v/>
      </c>
      <c r="K66" s="44"/>
      <c r="L66" s="92"/>
    </row>
    <row r="67" spans="1:12" ht="51" x14ac:dyDescent="0.25">
      <c r="A67" s="15"/>
      <c r="B67" s="24" t="str">
        <f>IFERROR(INDEX(OUKIM!$B$1:$B$396, SMALL(INDEX((OUKIM!$I$1:$I$396="Yes")*(MATCH(ROW(OUKIM!$I$1:$I$396), ROW(OUKIM!$I$1:$I$396)))+(OUKIM!$I$1:$I$396&lt;&gt;"Yes")*1048577, 0, 0), ROW(A63))),"")</f>
        <v/>
      </c>
      <c r="C67" s="91" t="str">
        <f>IFERROR(VLOOKUP(B67,OUKIM!B:C,2,0),"")</f>
        <v/>
      </c>
      <c r="D67" s="42" t="str">
        <f>IFERROR(VLOOKUP(VLOOKUP(B67,OUKIM!B:J,9,0),DropDowns!G:I,3,0),"")</f>
        <v/>
      </c>
      <c r="E67" s="31" t="str">
        <f>IFERROR(VLOOKUP(B67,OUKIM!B:E,4,0),"")</f>
        <v/>
      </c>
      <c r="F67" s="4" t="str">
        <f>IFERROR(VLOOKUP(B67,OUKIM!B:G,6,0),"")</f>
        <v/>
      </c>
      <c r="G67" s="92"/>
      <c r="H67" s="4" t="str">
        <f t="shared" si="0"/>
        <v/>
      </c>
      <c r="I67" s="44"/>
      <c r="J67" s="4" t="str">
        <f t="shared" si="1"/>
        <v/>
      </c>
      <c r="K67" s="44"/>
      <c r="L67" s="92"/>
    </row>
    <row r="68" spans="1:12" ht="51" x14ac:dyDescent="0.25">
      <c r="A68" s="15"/>
      <c r="B68" s="24" t="str">
        <f>IFERROR(INDEX(OUKIM!$B$1:$B$396, SMALL(INDEX((OUKIM!$I$1:$I$396="Yes")*(MATCH(ROW(OUKIM!$I$1:$I$396), ROW(OUKIM!$I$1:$I$396)))+(OUKIM!$I$1:$I$396&lt;&gt;"Yes")*1048577, 0, 0), ROW(A64))),"")</f>
        <v/>
      </c>
      <c r="C68" s="91" t="str">
        <f>IFERROR(VLOOKUP(B68,OUKIM!B:C,2,0),"")</f>
        <v/>
      </c>
      <c r="D68" s="42" t="str">
        <f>IFERROR(VLOOKUP(VLOOKUP(B68,OUKIM!B:J,9,0),DropDowns!G:I,3,0),"")</f>
        <v/>
      </c>
      <c r="E68" s="31" t="str">
        <f>IFERROR(VLOOKUP(B68,OUKIM!B:E,4,0),"")</f>
        <v/>
      </c>
      <c r="F68" s="4" t="str">
        <f>IFERROR(VLOOKUP(B68,OUKIM!B:G,6,0),"")</f>
        <v/>
      </c>
      <c r="G68" s="92"/>
      <c r="H68" s="4" t="str">
        <f t="shared" si="0"/>
        <v/>
      </c>
      <c r="I68" s="44"/>
      <c r="J68" s="4" t="str">
        <f t="shared" si="1"/>
        <v/>
      </c>
      <c r="K68" s="44"/>
      <c r="L68" s="92"/>
    </row>
    <row r="69" spans="1:12" ht="51" x14ac:dyDescent="0.25">
      <c r="A69" s="15"/>
      <c r="B69" s="24" t="str">
        <f>IFERROR(INDEX(OUKIM!$B$1:$B$396, SMALL(INDEX((OUKIM!$I$1:$I$396="Yes")*(MATCH(ROW(OUKIM!$I$1:$I$396), ROW(OUKIM!$I$1:$I$396)))+(OUKIM!$I$1:$I$396&lt;&gt;"Yes")*1048577, 0, 0), ROW(A65))),"")</f>
        <v/>
      </c>
      <c r="C69" s="91" t="str">
        <f>IFERROR(VLOOKUP(B69,OUKIM!B:C,2,0),"")</f>
        <v/>
      </c>
      <c r="D69" s="42" t="str">
        <f>IFERROR(VLOOKUP(VLOOKUP(B69,OUKIM!B:J,9,0),DropDowns!G:I,3,0),"")</f>
        <v/>
      </c>
      <c r="E69" s="31" t="str">
        <f>IFERROR(VLOOKUP(B69,OUKIM!B:E,4,0),"")</f>
        <v/>
      </c>
      <c r="F69" s="4" t="str">
        <f>IFERROR(VLOOKUP(B69,OUKIM!B:G,6,0),"")</f>
        <v/>
      </c>
      <c r="G69" s="92"/>
      <c r="H69" s="4" t="str">
        <f t="shared" si="0"/>
        <v/>
      </c>
      <c r="I69" s="44"/>
      <c r="J69" s="4" t="str">
        <f t="shared" si="1"/>
        <v/>
      </c>
      <c r="K69" s="44"/>
      <c r="L69" s="92"/>
    </row>
    <row r="70" spans="1:12" ht="51" x14ac:dyDescent="0.25">
      <c r="A70" s="15"/>
      <c r="B70" s="24" t="str">
        <f>IFERROR(INDEX(OUKIM!$B$1:$B$396, SMALL(INDEX((OUKIM!$I$1:$I$396="Yes")*(MATCH(ROW(OUKIM!$I$1:$I$396), ROW(OUKIM!$I$1:$I$396)))+(OUKIM!$I$1:$I$396&lt;&gt;"Yes")*1048577, 0, 0), ROW(A66))),"")</f>
        <v/>
      </c>
      <c r="C70" s="91" t="str">
        <f>IFERROR(VLOOKUP(B70,OUKIM!B:C,2,0),"")</f>
        <v/>
      </c>
      <c r="D70" s="42" t="str">
        <f>IFERROR(VLOOKUP(VLOOKUP(B70,OUKIM!B:J,9,0),DropDowns!G:I,3,0),"")</f>
        <v/>
      </c>
      <c r="E70" s="31" t="str">
        <f>IFERROR(VLOOKUP(B70,OUKIM!B:E,4,0),"")</f>
        <v/>
      </c>
      <c r="F70" s="4" t="str">
        <f>IFERROR(VLOOKUP(B70,OUKIM!B:G,6,0),"")</f>
        <v/>
      </c>
      <c r="G70" s="92"/>
      <c r="H70" s="4" t="str">
        <f t="shared" ref="H70:H133" si="2">IF(B70&lt;&gt;"","Ya ndani:","")</f>
        <v/>
      </c>
      <c r="I70" s="44"/>
      <c r="J70" s="4" t="str">
        <f t="shared" ref="J70:J133" si="3">IF(B70&lt;&gt;"","Ya nje:","")</f>
        <v/>
      </c>
      <c r="K70" s="44"/>
      <c r="L70" s="92"/>
    </row>
    <row r="71" spans="1:12" ht="51" x14ac:dyDescent="0.25">
      <c r="A71" s="15"/>
      <c r="B71" s="24" t="str">
        <f>IFERROR(INDEX(OUKIM!$B$1:$B$396, SMALL(INDEX((OUKIM!$I$1:$I$396="Yes")*(MATCH(ROW(OUKIM!$I$1:$I$396), ROW(OUKIM!$I$1:$I$396)))+(OUKIM!$I$1:$I$396&lt;&gt;"Yes")*1048577, 0, 0), ROW(A67))),"")</f>
        <v/>
      </c>
      <c r="C71" s="91" t="str">
        <f>IFERROR(VLOOKUP(B71,OUKIM!B:C,2,0),"")</f>
        <v/>
      </c>
      <c r="D71" s="42" t="str">
        <f>IFERROR(VLOOKUP(VLOOKUP(B71,OUKIM!B:J,9,0),DropDowns!G:I,3,0),"")</f>
        <v/>
      </c>
      <c r="E71" s="31" t="str">
        <f>IFERROR(VLOOKUP(B71,OUKIM!B:E,4,0),"")</f>
        <v/>
      </c>
      <c r="F71" s="4" t="str">
        <f>IFERROR(VLOOKUP(B71,OUKIM!B:G,6,0),"")</f>
        <v/>
      </c>
      <c r="G71" s="92"/>
      <c r="H71" s="4" t="str">
        <f t="shared" si="2"/>
        <v/>
      </c>
      <c r="I71" s="44"/>
      <c r="J71" s="4" t="str">
        <f t="shared" si="3"/>
        <v/>
      </c>
      <c r="K71" s="44"/>
      <c r="L71" s="92"/>
    </row>
    <row r="72" spans="1:12" ht="51" x14ac:dyDescent="0.25">
      <c r="A72" s="15"/>
      <c r="B72" s="24" t="str">
        <f>IFERROR(INDEX(OUKIM!$B$1:$B$396, SMALL(INDEX((OUKIM!$I$1:$I$396="Yes")*(MATCH(ROW(OUKIM!$I$1:$I$396), ROW(OUKIM!$I$1:$I$396)))+(OUKIM!$I$1:$I$396&lt;&gt;"Yes")*1048577, 0, 0), ROW(A68))),"")</f>
        <v/>
      </c>
      <c r="C72" s="91" t="str">
        <f>IFERROR(VLOOKUP(B72,OUKIM!B:C,2,0),"")</f>
        <v/>
      </c>
      <c r="D72" s="42" t="str">
        <f>IFERROR(VLOOKUP(VLOOKUP(B72,OUKIM!B:J,9,0),DropDowns!G:I,3,0),"")</f>
        <v/>
      </c>
      <c r="E72" s="31" t="str">
        <f>IFERROR(VLOOKUP(B72,OUKIM!B:E,4,0),"")</f>
        <v/>
      </c>
      <c r="F72" s="4" t="str">
        <f>IFERROR(VLOOKUP(B72,OUKIM!B:G,6,0),"")</f>
        <v/>
      </c>
      <c r="G72" s="92"/>
      <c r="H72" s="4" t="str">
        <f t="shared" si="2"/>
        <v/>
      </c>
      <c r="I72" s="44"/>
      <c r="J72" s="4" t="str">
        <f t="shared" si="3"/>
        <v/>
      </c>
      <c r="K72" s="44"/>
      <c r="L72" s="92"/>
    </row>
    <row r="73" spans="1:12" ht="51" x14ac:dyDescent="0.25">
      <c r="A73" s="15"/>
      <c r="B73" s="24" t="str">
        <f>IFERROR(INDEX(OUKIM!$B$1:$B$396, SMALL(INDEX((OUKIM!$I$1:$I$396="Yes")*(MATCH(ROW(OUKIM!$I$1:$I$396), ROW(OUKIM!$I$1:$I$396)))+(OUKIM!$I$1:$I$396&lt;&gt;"Yes")*1048577, 0, 0), ROW(A69))),"")</f>
        <v/>
      </c>
      <c r="C73" s="91" t="str">
        <f>IFERROR(VLOOKUP(B73,OUKIM!B:C,2,0),"")</f>
        <v/>
      </c>
      <c r="D73" s="42" t="str">
        <f>IFERROR(VLOOKUP(VLOOKUP(B73,OUKIM!B:J,9,0),DropDowns!G:I,3,0),"")</f>
        <v/>
      </c>
      <c r="E73" s="31" t="str">
        <f>IFERROR(VLOOKUP(B73,OUKIM!B:E,4,0),"")</f>
        <v/>
      </c>
      <c r="F73" s="4" t="str">
        <f>IFERROR(VLOOKUP(B73,OUKIM!B:G,6,0),"")</f>
        <v/>
      </c>
      <c r="G73" s="92"/>
      <c r="H73" s="4" t="str">
        <f t="shared" si="2"/>
        <v/>
      </c>
      <c r="I73" s="44"/>
      <c r="J73" s="4" t="str">
        <f t="shared" si="3"/>
        <v/>
      </c>
      <c r="K73" s="44"/>
      <c r="L73" s="92"/>
    </row>
    <row r="74" spans="1:12" ht="51" x14ac:dyDescent="0.25">
      <c r="A74" s="15"/>
      <c r="B74" s="24" t="str">
        <f>IFERROR(INDEX(OUKIM!$B$1:$B$396, SMALL(INDEX((OUKIM!$I$1:$I$396="Yes")*(MATCH(ROW(OUKIM!$I$1:$I$396), ROW(OUKIM!$I$1:$I$396)))+(OUKIM!$I$1:$I$396&lt;&gt;"Yes")*1048577, 0, 0), ROW(A70))),"")</f>
        <v/>
      </c>
      <c r="C74" s="91" t="str">
        <f>IFERROR(VLOOKUP(B74,OUKIM!B:C,2,0),"")</f>
        <v/>
      </c>
      <c r="D74" s="42" t="str">
        <f>IFERROR(VLOOKUP(VLOOKUP(B74,OUKIM!B:J,9,0),DropDowns!G:I,3,0),"")</f>
        <v/>
      </c>
      <c r="E74" s="31" t="str">
        <f>IFERROR(VLOOKUP(B74,OUKIM!B:E,4,0),"")</f>
        <v/>
      </c>
      <c r="F74" s="4" t="str">
        <f>IFERROR(VLOOKUP(B74,OUKIM!B:G,6,0),"")</f>
        <v/>
      </c>
      <c r="G74" s="92"/>
      <c r="H74" s="4" t="str">
        <f t="shared" si="2"/>
        <v/>
      </c>
      <c r="I74" s="44"/>
      <c r="J74" s="4" t="str">
        <f t="shared" si="3"/>
        <v/>
      </c>
      <c r="K74" s="44"/>
      <c r="L74" s="92"/>
    </row>
    <row r="75" spans="1:12" ht="51" x14ac:dyDescent="0.25">
      <c r="A75" s="15"/>
      <c r="B75" s="24" t="str">
        <f>IFERROR(INDEX(OUKIM!$B$1:$B$396, SMALL(INDEX((OUKIM!$I$1:$I$396="Yes")*(MATCH(ROW(OUKIM!$I$1:$I$396), ROW(OUKIM!$I$1:$I$396)))+(OUKIM!$I$1:$I$396&lt;&gt;"Yes")*1048577, 0, 0), ROW(A71))),"")</f>
        <v/>
      </c>
      <c r="C75" s="91" t="str">
        <f>IFERROR(VLOOKUP(B75,OUKIM!B:C,2,0),"")</f>
        <v/>
      </c>
      <c r="D75" s="42" t="str">
        <f>IFERROR(VLOOKUP(VLOOKUP(B75,OUKIM!B:J,9,0),DropDowns!G:I,3,0),"")</f>
        <v/>
      </c>
      <c r="E75" s="31" t="str">
        <f>IFERROR(VLOOKUP(B75,OUKIM!B:E,4,0),"")</f>
        <v/>
      </c>
      <c r="F75" s="4" t="str">
        <f>IFERROR(VLOOKUP(B75,OUKIM!B:G,6,0),"")</f>
        <v/>
      </c>
      <c r="G75" s="92"/>
      <c r="H75" s="4" t="str">
        <f t="shared" si="2"/>
        <v/>
      </c>
      <c r="I75" s="44"/>
      <c r="J75" s="4" t="str">
        <f t="shared" si="3"/>
        <v/>
      </c>
      <c r="K75" s="44"/>
      <c r="L75" s="92"/>
    </row>
    <row r="76" spans="1:12" ht="51" x14ac:dyDescent="0.25">
      <c r="A76" s="15"/>
      <c r="B76" s="24" t="str">
        <f>IFERROR(INDEX(OUKIM!$B$1:$B$396, SMALL(INDEX((OUKIM!$I$1:$I$396="Yes")*(MATCH(ROW(OUKIM!$I$1:$I$396), ROW(OUKIM!$I$1:$I$396)))+(OUKIM!$I$1:$I$396&lt;&gt;"Yes")*1048577, 0, 0), ROW(A72))),"")</f>
        <v/>
      </c>
      <c r="C76" s="91" t="str">
        <f>IFERROR(VLOOKUP(B76,OUKIM!B:C,2,0),"")</f>
        <v/>
      </c>
      <c r="D76" s="42" t="str">
        <f>IFERROR(VLOOKUP(VLOOKUP(B76,OUKIM!B:J,9,0),DropDowns!G:I,3,0),"")</f>
        <v/>
      </c>
      <c r="E76" s="31" t="str">
        <f>IFERROR(VLOOKUP(B76,OUKIM!B:E,4,0),"")</f>
        <v/>
      </c>
      <c r="F76" s="4" t="str">
        <f>IFERROR(VLOOKUP(B76,OUKIM!B:G,6,0),"")</f>
        <v/>
      </c>
      <c r="G76" s="92"/>
      <c r="H76" s="4" t="str">
        <f t="shared" si="2"/>
        <v/>
      </c>
      <c r="I76" s="44"/>
      <c r="J76" s="4" t="str">
        <f t="shared" si="3"/>
        <v/>
      </c>
      <c r="K76" s="44"/>
      <c r="L76" s="92"/>
    </row>
    <row r="77" spans="1:12" ht="51" x14ac:dyDescent="0.25">
      <c r="A77" s="15"/>
      <c r="B77" s="24" t="str">
        <f>IFERROR(INDEX(OUKIM!$B$1:$B$396, SMALL(INDEX((OUKIM!$I$1:$I$396="Yes")*(MATCH(ROW(OUKIM!$I$1:$I$396), ROW(OUKIM!$I$1:$I$396)))+(OUKIM!$I$1:$I$396&lt;&gt;"Yes")*1048577, 0, 0), ROW(A73))),"")</f>
        <v/>
      </c>
      <c r="C77" s="91" t="str">
        <f>IFERROR(VLOOKUP(B77,OUKIM!B:C,2,0),"")</f>
        <v/>
      </c>
      <c r="D77" s="42" t="str">
        <f>IFERROR(VLOOKUP(VLOOKUP(B77,OUKIM!B:J,9,0),DropDowns!G:I,3,0),"")</f>
        <v/>
      </c>
      <c r="E77" s="31" t="str">
        <f>IFERROR(VLOOKUP(B77,OUKIM!B:E,4,0),"")</f>
        <v/>
      </c>
      <c r="F77" s="4" t="str">
        <f>IFERROR(VLOOKUP(B77,OUKIM!B:G,6,0),"")</f>
        <v/>
      </c>
      <c r="G77" s="92"/>
      <c r="H77" s="4" t="str">
        <f t="shared" si="2"/>
        <v/>
      </c>
      <c r="I77" s="44"/>
      <c r="J77" s="4" t="str">
        <f t="shared" si="3"/>
        <v/>
      </c>
      <c r="K77" s="44"/>
      <c r="L77" s="92"/>
    </row>
    <row r="78" spans="1:12" ht="51" x14ac:dyDescent="0.25">
      <c r="A78" s="15"/>
      <c r="B78" s="24" t="str">
        <f>IFERROR(INDEX(OUKIM!$B$1:$B$396, SMALL(INDEX((OUKIM!$I$1:$I$396="Yes")*(MATCH(ROW(OUKIM!$I$1:$I$396), ROW(OUKIM!$I$1:$I$396)))+(OUKIM!$I$1:$I$396&lt;&gt;"Yes")*1048577, 0, 0), ROW(A74))),"")</f>
        <v/>
      </c>
      <c r="C78" s="91" t="str">
        <f>IFERROR(VLOOKUP(B78,OUKIM!B:C,2,0),"")</f>
        <v/>
      </c>
      <c r="D78" s="42" t="str">
        <f>IFERROR(VLOOKUP(VLOOKUP(B78,OUKIM!B:J,9,0),DropDowns!G:I,3,0),"")</f>
        <v/>
      </c>
      <c r="E78" s="31" t="str">
        <f>IFERROR(VLOOKUP(B78,OUKIM!B:E,4,0),"")</f>
        <v/>
      </c>
      <c r="F78" s="4" t="str">
        <f>IFERROR(VLOOKUP(B78,OUKIM!B:G,6,0),"")</f>
        <v/>
      </c>
      <c r="G78" s="92"/>
      <c r="H78" s="4" t="str">
        <f t="shared" si="2"/>
        <v/>
      </c>
      <c r="I78" s="44"/>
      <c r="J78" s="4" t="str">
        <f t="shared" si="3"/>
        <v/>
      </c>
      <c r="K78" s="44"/>
      <c r="L78" s="92"/>
    </row>
    <row r="79" spans="1:12" ht="51" x14ac:dyDescent="0.25">
      <c r="A79" s="15"/>
      <c r="B79" s="24" t="str">
        <f>IFERROR(INDEX(OUKIM!$B$1:$B$396, SMALL(INDEX((OUKIM!$I$1:$I$396="Yes")*(MATCH(ROW(OUKIM!$I$1:$I$396), ROW(OUKIM!$I$1:$I$396)))+(OUKIM!$I$1:$I$396&lt;&gt;"Yes")*1048577, 0, 0), ROW(A75))),"")</f>
        <v/>
      </c>
      <c r="C79" s="91" t="str">
        <f>IFERROR(VLOOKUP(B79,OUKIM!B:C,2,0),"")</f>
        <v/>
      </c>
      <c r="D79" s="42" t="str">
        <f>IFERROR(VLOOKUP(VLOOKUP(B79,OUKIM!B:J,9,0),DropDowns!G:I,3,0),"")</f>
        <v/>
      </c>
      <c r="E79" s="31" t="str">
        <f>IFERROR(VLOOKUP(B79,OUKIM!B:E,4,0),"")</f>
        <v/>
      </c>
      <c r="F79" s="4" t="str">
        <f>IFERROR(VLOOKUP(B79,OUKIM!B:G,6,0),"")</f>
        <v/>
      </c>
      <c r="G79" s="92"/>
      <c r="H79" s="4" t="str">
        <f t="shared" si="2"/>
        <v/>
      </c>
      <c r="I79" s="44"/>
      <c r="J79" s="4" t="str">
        <f t="shared" si="3"/>
        <v/>
      </c>
      <c r="K79" s="44"/>
      <c r="L79" s="92"/>
    </row>
    <row r="80" spans="1:12" ht="51" x14ac:dyDescent="0.25">
      <c r="A80" s="15"/>
      <c r="B80" s="24" t="str">
        <f>IFERROR(INDEX(OUKIM!$B$1:$B$396, SMALL(INDEX((OUKIM!$I$1:$I$396="Yes")*(MATCH(ROW(OUKIM!$I$1:$I$396), ROW(OUKIM!$I$1:$I$396)))+(OUKIM!$I$1:$I$396&lt;&gt;"Yes")*1048577, 0, 0), ROW(A76))),"")</f>
        <v/>
      </c>
      <c r="C80" s="91" t="str">
        <f>IFERROR(VLOOKUP(B80,OUKIM!B:C,2,0),"")</f>
        <v/>
      </c>
      <c r="D80" s="42" t="str">
        <f>IFERROR(VLOOKUP(VLOOKUP(B80,OUKIM!B:J,9,0),DropDowns!G:I,3,0),"")</f>
        <v/>
      </c>
      <c r="E80" s="31" t="str">
        <f>IFERROR(VLOOKUP(B80,OUKIM!B:E,4,0),"")</f>
        <v/>
      </c>
      <c r="F80" s="4" t="str">
        <f>IFERROR(VLOOKUP(B80,OUKIM!B:G,6,0),"")</f>
        <v/>
      </c>
      <c r="G80" s="92"/>
      <c r="H80" s="4" t="str">
        <f t="shared" si="2"/>
        <v/>
      </c>
      <c r="I80" s="44"/>
      <c r="J80" s="4" t="str">
        <f t="shared" si="3"/>
        <v/>
      </c>
      <c r="K80" s="44"/>
      <c r="L80" s="92"/>
    </row>
    <row r="81" spans="1:12" ht="51" x14ac:dyDescent="0.25">
      <c r="A81" s="15"/>
      <c r="B81" s="24" t="str">
        <f>IFERROR(INDEX(OUKIM!$B$1:$B$396, SMALL(INDEX((OUKIM!$I$1:$I$396="Yes")*(MATCH(ROW(OUKIM!$I$1:$I$396), ROW(OUKIM!$I$1:$I$396)))+(OUKIM!$I$1:$I$396&lt;&gt;"Yes")*1048577, 0, 0), ROW(A77))),"")</f>
        <v/>
      </c>
      <c r="C81" s="91" t="str">
        <f>IFERROR(VLOOKUP(B81,OUKIM!B:C,2,0),"")</f>
        <v/>
      </c>
      <c r="D81" s="42" t="str">
        <f>IFERROR(VLOOKUP(VLOOKUP(B81,OUKIM!B:J,9,0),DropDowns!G:I,3,0),"")</f>
        <v/>
      </c>
      <c r="E81" s="31" t="str">
        <f>IFERROR(VLOOKUP(B81,OUKIM!B:E,4,0),"")</f>
        <v/>
      </c>
      <c r="F81" s="4" t="str">
        <f>IFERROR(VLOOKUP(B81,OUKIM!B:G,6,0),"")</f>
        <v/>
      </c>
      <c r="G81" s="92"/>
      <c r="H81" s="4" t="str">
        <f t="shared" si="2"/>
        <v/>
      </c>
      <c r="I81" s="44"/>
      <c r="J81" s="4" t="str">
        <f t="shared" si="3"/>
        <v/>
      </c>
      <c r="K81" s="44"/>
      <c r="L81" s="92"/>
    </row>
    <row r="82" spans="1:12" ht="51" x14ac:dyDescent="0.25">
      <c r="A82" s="15"/>
      <c r="B82" s="24" t="str">
        <f>IFERROR(INDEX(OUKIM!$B$1:$B$396, SMALL(INDEX((OUKIM!$I$1:$I$396="Yes")*(MATCH(ROW(OUKIM!$I$1:$I$396), ROW(OUKIM!$I$1:$I$396)))+(OUKIM!$I$1:$I$396&lt;&gt;"Yes")*1048577, 0, 0), ROW(A78))),"")</f>
        <v/>
      </c>
      <c r="C82" s="91" t="str">
        <f>IFERROR(VLOOKUP(B82,OUKIM!B:C,2,0),"")</f>
        <v/>
      </c>
      <c r="D82" s="42" t="str">
        <f>IFERROR(VLOOKUP(VLOOKUP(B82,OUKIM!B:J,9,0),DropDowns!G:I,3,0),"")</f>
        <v/>
      </c>
      <c r="E82" s="31" t="str">
        <f>IFERROR(VLOOKUP(B82,OUKIM!B:E,4,0),"")</f>
        <v/>
      </c>
      <c r="F82" s="4" t="str">
        <f>IFERROR(VLOOKUP(B82,OUKIM!B:G,6,0),"")</f>
        <v/>
      </c>
      <c r="G82" s="92"/>
      <c r="H82" s="4" t="str">
        <f t="shared" si="2"/>
        <v/>
      </c>
      <c r="I82" s="44"/>
      <c r="J82" s="4" t="str">
        <f t="shared" si="3"/>
        <v/>
      </c>
      <c r="K82" s="44"/>
      <c r="L82" s="92"/>
    </row>
    <row r="83" spans="1:12" ht="51" x14ac:dyDescent="0.25">
      <c r="A83" s="15"/>
      <c r="B83" s="24" t="str">
        <f>IFERROR(INDEX(OUKIM!$B$1:$B$396, SMALL(INDEX((OUKIM!$I$1:$I$396="Yes")*(MATCH(ROW(OUKIM!$I$1:$I$396), ROW(OUKIM!$I$1:$I$396)))+(OUKIM!$I$1:$I$396&lt;&gt;"Yes")*1048577, 0, 0), ROW(A79))),"")</f>
        <v/>
      </c>
      <c r="C83" s="91" t="str">
        <f>IFERROR(VLOOKUP(B83,OUKIM!B:C,2,0),"")</f>
        <v/>
      </c>
      <c r="D83" s="42" t="str">
        <f>IFERROR(VLOOKUP(VLOOKUP(B83,OUKIM!B:J,9,0),DropDowns!G:I,3,0),"")</f>
        <v/>
      </c>
      <c r="E83" s="31" t="str">
        <f>IFERROR(VLOOKUP(B83,OUKIM!B:E,4,0),"")</f>
        <v/>
      </c>
      <c r="F83" s="4" t="str">
        <f>IFERROR(VLOOKUP(B83,OUKIM!B:G,6,0),"")</f>
        <v/>
      </c>
      <c r="G83" s="92"/>
      <c r="H83" s="4" t="str">
        <f t="shared" si="2"/>
        <v/>
      </c>
      <c r="I83" s="44"/>
      <c r="J83" s="4" t="str">
        <f t="shared" si="3"/>
        <v/>
      </c>
      <c r="K83" s="44"/>
      <c r="L83" s="92"/>
    </row>
    <row r="84" spans="1:12" ht="51" x14ac:dyDescent="0.25">
      <c r="A84" s="15"/>
      <c r="B84" s="24" t="str">
        <f>IFERROR(INDEX(OUKIM!$B$1:$B$396, SMALL(INDEX((OUKIM!$I$1:$I$396="Yes")*(MATCH(ROW(OUKIM!$I$1:$I$396), ROW(OUKIM!$I$1:$I$396)))+(OUKIM!$I$1:$I$396&lt;&gt;"Yes")*1048577, 0, 0), ROW(A80))),"")</f>
        <v/>
      </c>
      <c r="C84" s="91" t="str">
        <f>IFERROR(VLOOKUP(B84,OUKIM!B:C,2,0),"")</f>
        <v/>
      </c>
      <c r="D84" s="42" t="str">
        <f>IFERROR(VLOOKUP(VLOOKUP(B84,OUKIM!B:J,9,0),DropDowns!G:I,3,0),"")</f>
        <v/>
      </c>
      <c r="E84" s="31" t="str">
        <f>IFERROR(VLOOKUP(B84,OUKIM!B:E,4,0),"")</f>
        <v/>
      </c>
      <c r="F84" s="4" t="str">
        <f>IFERROR(VLOOKUP(B84,OUKIM!B:G,6,0),"")</f>
        <v/>
      </c>
      <c r="G84" s="92"/>
      <c r="H84" s="4" t="str">
        <f t="shared" si="2"/>
        <v/>
      </c>
      <c r="I84" s="44"/>
      <c r="J84" s="4" t="str">
        <f t="shared" si="3"/>
        <v/>
      </c>
      <c r="K84" s="44"/>
      <c r="L84" s="92"/>
    </row>
    <row r="85" spans="1:12" ht="51" x14ac:dyDescent="0.25">
      <c r="A85" s="15"/>
      <c r="B85" s="24" t="str">
        <f>IFERROR(INDEX(OUKIM!$B$1:$B$396, SMALL(INDEX((OUKIM!$I$1:$I$396="Yes")*(MATCH(ROW(OUKIM!$I$1:$I$396), ROW(OUKIM!$I$1:$I$396)))+(OUKIM!$I$1:$I$396&lt;&gt;"Yes")*1048577, 0, 0), ROW(A81))),"")</f>
        <v/>
      </c>
      <c r="C85" s="91" t="str">
        <f>IFERROR(VLOOKUP(B85,OUKIM!B:C,2,0),"")</f>
        <v/>
      </c>
      <c r="D85" s="42" t="str">
        <f>IFERROR(VLOOKUP(VLOOKUP(B85,OUKIM!B:J,9,0),DropDowns!G:I,3,0),"")</f>
        <v/>
      </c>
      <c r="E85" s="31" t="str">
        <f>IFERROR(VLOOKUP(B85,OUKIM!B:E,4,0),"")</f>
        <v/>
      </c>
      <c r="F85" s="4" t="str">
        <f>IFERROR(VLOOKUP(B85,OUKIM!B:G,6,0),"")</f>
        <v/>
      </c>
      <c r="G85" s="92"/>
      <c r="H85" s="4" t="str">
        <f t="shared" si="2"/>
        <v/>
      </c>
      <c r="I85" s="44"/>
      <c r="J85" s="4" t="str">
        <f t="shared" si="3"/>
        <v/>
      </c>
      <c r="K85" s="44"/>
      <c r="L85" s="92"/>
    </row>
    <row r="86" spans="1:12" ht="51" x14ac:dyDescent="0.25">
      <c r="A86" s="15"/>
      <c r="B86" s="24" t="str">
        <f>IFERROR(INDEX(OUKIM!$B$1:$B$396, SMALL(INDEX((OUKIM!$I$1:$I$396="Yes")*(MATCH(ROW(OUKIM!$I$1:$I$396), ROW(OUKIM!$I$1:$I$396)))+(OUKIM!$I$1:$I$396&lt;&gt;"Yes")*1048577, 0, 0), ROW(A82))),"")</f>
        <v/>
      </c>
      <c r="C86" s="91" t="str">
        <f>IFERROR(VLOOKUP(B86,OUKIM!B:C,2,0),"")</f>
        <v/>
      </c>
      <c r="D86" s="42" t="str">
        <f>IFERROR(VLOOKUP(VLOOKUP(B86,OUKIM!B:J,9,0),DropDowns!G:I,3,0),"")</f>
        <v/>
      </c>
      <c r="E86" s="31" t="str">
        <f>IFERROR(VLOOKUP(B86,OUKIM!B:E,4,0),"")</f>
        <v/>
      </c>
      <c r="F86" s="4" t="str">
        <f>IFERROR(VLOOKUP(B86,OUKIM!B:G,6,0),"")</f>
        <v/>
      </c>
      <c r="G86" s="92"/>
      <c r="H86" s="4" t="str">
        <f t="shared" si="2"/>
        <v/>
      </c>
      <c r="I86" s="44"/>
      <c r="J86" s="4" t="str">
        <f t="shared" si="3"/>
        <v/>
      </c>
      <c r="K86" s="44"/>
      <c r="L86" s="92"/>
    </row>
    <row r="87" spans="1:12" ht="51" x14ac:dyDescent="0.25">
      <c r="A87" s="15"/>
      <c r="B87" s="24" t="str">
        <f>IFERROR(INDEX(OUKIM!$B$1:$B$396, SMALL(INDEX((OUKIM!$I$1:$I$396="Yes")*(MATCH(ROW(OUKIM!$I$1:$I$396), ROW(OUKIM!$I$1:$I$396)))+(OUKIM!$I$1:$I$396&lt;&gt;"Yes")*1048577, 0, 0), ROW(A83))),"")</f>
        <v/>
      </c>
      <c r="C87" s="91" t="str">
        <f>IFERROR(VLOOKUP(B87,OUKIM!B:C,2,0),"")</f>
        <v/>
      </c>
      <c r="D87" s="42" t="str">
        <f>IFERROR(VLOOKUP(VLOOKUP(B87,OUKIM!B:J,9,0),DropDowns!G:I,3,0),"")</f>
        <v/>
      </c>
      <c r="E87" s="31" t="str">
        <f>IFERROR(VLOOKUP(B87,OUKIM!B:E,4,0),"")</f>
        <v/>
      </c>
      <c r="F87" s="4" t="str">
        <f>IFERROR(VLOOKUP(B87,OUKIM!B:G,6,0),"")</f>
        <v/>
      </c>
      <c r="G87" s="92"/>
      <c r="H87" s="4" t="str">
        <f t="shared" si="2"/>
        <v/>
      </c>
      <c r="I87" s="44"/>
      <c r="J87" s="4" t="str">
        <f t="shared" si="3"/>
        <v/>
      </c>
      <c r="K87" s="44"/>
      <c r="L87" s="92"/>
    </row>
    <row r="88" spans="1:12" ht="51" x14ac:dyDescent="0.25">
      <c r="A88" s="15"/>
      <c r="B88" s="24" t="str">
        <f>IFERROR(INDEX(OUKIM!$B$1:$B$396, SMALL(INDEX((OUKIM!$I$1:$I$396="Yes")*(MATCH(ROW(OUKIM!$I$1:$I$396), ROW(OUKIM!$I$1:$I$396)))+(OUKIM!$I$1:$I$396&lt;&gt;"Yes")*1048577, 0, 0), ROW(A84))),"")</f>
        <v/>
      </c>
      <c r="C88" s="91" t="str">
        <f>IFERROR(VLOOKUP(B88,OUKIM!B:C,2,0),"")</f>
        <v/>
      </c>
      <c r="D88" s="42" t="str">
        <f>IFERROR(VLOOKUP(VLOOKUP(B88,OUKIM!B:J,9,0),DropDowns!G:I,3,0),"")</f>
        <v/>
      </c>
      <c r="E88" s="31" t="str">
        <f>IFERROR(VLOOKUP(B88,OUKIM!B:E,4,0),"")</f>
        <v/>
      </c>
      <c r="F88" s="4" t="str">
        <f>IFERROR(VLOOKUP(B88,OUKIM!B:G,6,0),"")</f>
        <v/>
      </c>
      <c r="G88" s="92"/>
      <c r="H88" s="4" t="str">
        <f t="shared" si="2"/>
        <v/>
      </c>
      <c r="I88" s="44"/>
      <c r="J88" s="4" t="str">
        <f t="shared" si="3"/>
        <v/>
      </c>
      <c r="K88" s="44"/>
      <c r="L88" s="92"/>
    </row>
    <row r="89" spans="1:12" ht="51" x14ac:dyDescent="0.25">
      <c r="A89" s="15"/>
      <c r="B89" s="24" t="str">
        <f>IFERROR(INDEX(OUKIM!$B$1:$B$396, SMALL(INDEX((OUKIM!$I$1:$I$396="Yes")*(MATCH(ROW(OUKIM!$I$1:$I$396), ROW(OUKIM!$I$1:$I$396)))+(OUKIM!$I$1:$I$396&lt;&gt;"Yes")*1048577, 0, 0), ROW(A85))),"")</f>
        <v/>
      </c>
      <c r="C89" s="91" t="str">
        <f>IFERROR(VLOOKUP(B89,OUKIM!B:C,2,0),"")</f>
        <v/>
      </c>
      <c r="D89" s="42" t="str">
        <f>IFERROR(VLOOKUP(VLOOKUP(B89,OUKIM!B:J,9,0),DropDowns!G:I,3,0),"")</f>
        <v/>
      </c>
      <c r="E89" s="31" t="str">
        <f>IFERROR(VLOOKUP(B89,OUKIM!B:E,4,0),"")</f>
        <v/>
      </c>
      <c r="F89" s="4" t="str">
        <f>IFERROR(VLOOKUP(B89,OUKIM!B:G,6,0),"")</f>
        <v/>
      </c>
      <c r="G89" s="92"/>
      <c r="H89" s="4" t="str">
        <f t="shared" si="2"/>
        <v/>
      </c>
      <c r="I89" s="44"/>
      <c r="J89" s="4" t="str">
        <f t="shared" si="3"/>
        <v/>
      </c>
      <c r="K89" s="44"/>
      <c r="L89" s="92"/>
    </row>
    <row r="90" spans="1:12" ht="51" x14ac:dyDescent="0.25">
      <c r="A90" s="15"/>
      <c r="B90" s="24" t="str">
        <f>IFERROR(INDEX(OUKIM!$B$1:$B$396, SMALL(INDEX((OUKIM!$I$1:$I$396="Yes")*(MATCH(ROW(OUKIM!$I$1:$I$396), ROW(OUKIM!$I$1:$I$396)))+(OUKIM!$I$1:$I$396&lt;&gt;"Yes")*1048577, 0, 0), ROW(A86))),"")</f>
        <v/>
      </c>
      <c r="C90" s="91" t="str">
        <f>IFERROR(VLOOKUP(B90,OUKIM!B:C,2,0),"")</f>
        <v/>
      </c>
      <c r="D90" s="42" t="str">
        <f>IFERROR(VLOOKUP(VLOOKUP(B90,OUKIM!B:J,9,0),DropDowns!G:I,3,0),"")</f>
        <v/>
      </c>
      <c r="E90" s="31" t="str">
        <f>IFERROR(VLOOKUP(B90,OUKIM!B:E,4,0),"")</f>
        <v/>
      </c>
      <c r="F90" s="4" t="str">
        <f>IFERROR(VLOOKUP(B90,OUKIM!B:G,6,0),"")</f>
        <v/>
      </c>
      <c r="G90" s="92"/>
      <c r="H90" s="4" t="str">
        <f t="shared" si="2"/>
        <v/>
      </c>
      <c r="I90" s="44"/>
      <c r="J90" s="4" t="str">
        <f t="shared" si="3"/>
        <v/>
      </c>
      <c r="K90" s="44"/>
      <c r="L90" s="92"/>
    </row>
    <row r="91" spans="1:12" ht="51" x14ac:dyDescent="0.25">
      <c r="A91" s="15"/>
      <c r="B91" s="24" t="str">
        <f>IFERROR(INDEX(OUKIM!$B$1:$B$396, SMALL(INDEX((OUKIM!$I$1:$I$396="Yes")*(MATCH(ROW(OUKIM!$I$1:$I$396), ROW(OUKIM!$I$1:$I$396)))+(OUKIM!$I$1:$I$396&lt;&gt;"Yes")*1048577, 0, 0), ROW(A87))),"")</f>
        <v/>
      </c>
      <c r="C91" s="91" t="str">
        <f>IFERROR(VLOOKUP(B91,OUKIM!B:C,2,0),"")</f>
        <v/>
      </c>
      <c r="D91" s="42" t="str">
        <f>IFERROR(VLOOKUP(VLOOKUP(B91,OUKIM!B:J,9,0),DropDowns!G:I,3,0),"")</f>
        <v/>
      </c>
      <c r="E91" s="31" t="str">
        <f>IFERROR(VLOOKUP(B91,OUKIM!B:E,4,0),"")</f>
        <v/>
      </c>
      <c r="F91" s="4" t="str">
        <f>IFERROR(VLOOKUP(B91,OUKIM!B:G,6,0),"")</f>
        <v/>
      </c>
      <c r="G91" s="92"/>
      <c r="H91" s="4" t="str">
        <f t="shared" si="2"/>
        <v/>
      </c>
      <c r="I91" s="44"/>
      <c r="J91" s="4" t="str">
        <f t="shared" si="3"/>
        <v/>
      </c>
      <c r="K91" s="44"/>
      <c r="L91" s="92"/>
    </row>
    <row r="92" spans="1:12" ht="51" x14ac:dyDescent="0.25">
      <c r="A92" s="15"/>
      <c r="B92" s="24" t="str">
        <f>IFERROR(INDEX(OUKIM!$B$1:$B$396, SMALL(INDEX((OUKIM!$I$1:$I$396="Yes")*(MATCH(ROW(OUKIM!$I$1:$I$396), ROW(OUKIM!$I$1:$I$396)))+(OUKIM!$I$1:$I$396&lt;&gt;"Yes")*1048577, 0, 0), ROW(A88))),"")</f>
        <v/>
      </c>
      <c r="C92" s="91" t="str">
        <f>IFERROR(VLOOKUP(B92,OUKIM!B:C,2,0),"")</f>
        <v/>
      </c>
      <c r="D92" s="42" t="str">
        <f>IFERROR(VLOOKUP(VLOOKUP(B92,OUKIM!B:J,9,0),DropDowns!G:I,3,0),"")</f>
        <v/>
      </c>
      <c r="E92" s="31" t="str">
        <f>IFERROR(VLOOKUP(B92,OUKIM!B:E,4,0),"")</f>
        <v/>
      </c>
      <c r="F92" s="4" t="str">
        <f>IFERROR(VLOOKUP(B92,OUKIM!B:G,6,0),"")</f>
        <v/>
      </c>
      <c r="G92" s="92"/>
      <c r="H92" s="4" t="str">
        <f t="shared" si="2"/>
        <v/>
      </c>
      <c r="I92" s="44"/>
      <c r="J92" s="4" t="str">
        <f t="shared" si="3"/>
        <v/>
      </c>
      <c r="K92" s="44"/>
      <c r="L92" s="92"/>
    </row>
    <row r="93" spans="1:12" ht="51" x14ac:dyDescent="0.25">
      <c r="A93" s="15"/>
      <c r="B93" s="24" t="str">
        <f>IFERROR(INDEX(OUKIM!$B$1:$B$396, SMALL(INDEX((OUKIM!$I$1:$I$396="Yes")*(MATCH(ROW(OUKIM!$I$1:$I$396), ROW(OUKIM!$I$1:$I$396)))+(OUKIM!$I$1:$I$396&lt;&gt;"Yes")*1048577, 0, 0), ROW(A89))),"")</f>
        <v/>
      </c>
      <c r="C93" s="91" t="str">
        <f>IFERROR(VLOOKUP(B93,OUKIM!B:C,2,0),"")</f>
        <v/>
      </c>
      <c r="D93" s="42" t="str">
        <f>IFERROR(VLOOKUP(VLOOKUP(B93,OUKIM!B:J,9,0),DropDowns!G:I,3,0),"")</f>
        <v/>
      </c>
      <c r="E93" s="31" t="str">
        <f>IFERROR(VLOOKUP(B93,OUKIM!B:E,4,0),"")</f>
        <v/>
      </c>
      <c r="F93" s="4" t="str">
        <f>IFERROR(VLOOKUP(B93,OUKIM!B:G,6,0),"")</f>
        <v/>
      </c>
      <c r="G93" s="92"/>
      <c r="H93" s="4" t="str">
        <f t="shared" si="2"/>
        <v/>
      </c>
      <c r="I93" s="44"/>
      <c r="J93" s="4" t="str">
        <f t="shared" si="3"/>
        <v/>
      </c>
      <c r="K93" s="44"/>
      <c r="L93" s="92"/>
    </row>
    <row r="94" spans="1:12" ht="51" x14ac:dyDescent="0.25">
      <c r="A94" s="15"/>
      <c r="B94" s="24" t="str">
        <f>IFERROR(INDEX(OUKIM!$B$1:$B$396, SMALL(INDEX((OUKIM!$I$1:$I$396="Yes")*(MATCH(ROW(OUKIM!$I$1:$I$396), ROW(OUKIM!$I$1:$I$396)))+(OUKIM!$I$1:$I$396&lt;&gt;"Yes")*1048577, 0, 0), ROW(A90))),"")</f>
        <v/>
      </c>
      <c r="C94" s="91" t="str">
        <f>IFERROR(VLOOKUP(B94,OUKIM!B:C,2,0),"")</f>
        <v/>
      </c>
      <c r="D94" s="42" t="str">
        <f>IFERROR(VLOOKUP(VLOOKUP(B94,OUKIM!B:J,9,0),DropDowns!G:I,3,0),"")</f>
        <v/>
      </c>
      <c r="E94" s="31" t="str">
        <f>IFERROR(VLOOKUP(B94,OUKIM!B:E,4,0),"")</f>
        <v/>
      </c>
      <c r="F94" s="4" t="str">
        <f>IFERROR(VLOOKUP(B94,OUKIM!B:G,6,0),"")</f>
        <v/>
      </c>
      <c r="G94" s="92"/>
      <c r="H94" s="4" t="str">
        <f t="shared" si="2"/>
        <v/>
      </c>
      <c r="I94" s="44"/>
      <c r="J94" s="4" t="str">
        <f t="shared" si="3"/>
        <v/>
      </c>
      <c r="K94" s="44"/>
      <c r="L94" s="92"/>
    </row>
    <row r="95" spans="1:12" ht="51" x14ac:dyDescent="0.25">
      <c r="A95" s="15"/>
      <c r="B95" s="24" t="str">
        <f>IFERROR(INDEX(OUKIM!$B$1:$B$396, SMALL(INDEX((OUKIM!$I$1:$I$396="Yes")*(MATCH(ROW(OUKIM!$I$1:$I$396), ROW(OUKIM!$I$1:$I$396)))+(OUKIM!$I$1:$I$396&lt;&gt;"Yes")*1048577, 0, 0), ROW(A91))),"")</f>
        <v/>
      </c>
      <c r="C95" s="91" t="str">
        <f>IFERROR(VLOOKUP(B95,OUKIM!B:C,2,0),"")</f>
        <v/>
      </c>
      <c r="D95" s="42" t="str">
        <f>IFERROR(VLOOKUP(VLOOKUP(B95,OUKIM!B:J,9,0),DropDowns!G:I,3,0),"")</f>
        <v/>
      </c>
      <c r="E95" s="31" t="str">
        <f>IFERROR(VLOOKUP(B95,OUKIM!B:E,4,0),"")</f>
        <v/>
      </c>
      <c r="F95" s="4" t="str">
        <f>IFERROR(VLOOKUP(B95,OUKIM!B:G,6,0),"")</f>
        <v/>
      </c>
      <c r="G95" s="92"/>
      <c r="H95" s="4" t="str">
        <f t="shared" si="2"/>
        <v/>
      </c>
      <c r="I95" s="44"/>
      <c r="J95" s="4" t="str">
        <f t="shared" si="3"/>
        <v/>
      </c>
      <c r="K95" s="44"/>
      <c r="L95" s="92"/>
    </row>
    <row r="96" spans="1:12" ht="51" x14ac:dyDescent="0.25">
      <c r="A96" s="15"/>
      <c r="B96" s="24" t="str">
        <f>IFERROR(INDEX(OUKIM!$B$1:$B$396, SMALL(INDEX((OUKIM!$I$1:$I$396="Yes")*(MATCH(ROW(OUKIM!$I$1:$I$396), ROW(OUKIM!$I$1:$I$396)))+(OUKIM!$I$1:$I$396&lt;&gt;"Yes")*1048577, 0, 0), ROW(A92))),"")</f>
        <v/>
      </c>
      <c r="C96" s="91" t="str">
        <f>IFERROR(VLOOKUP(B96,OUKIM!B:C,2,0),"")</f>
        <v/>
      </c>
      <c r="D96" s="42" t="str">
        <f>IFERROR(VLOOKUP(VLOOKUP(B96,OUKIM!B:J,9,0),DropDowns!G:I,3,0),"")</f>
        <v/>
      </c>
      <c r="E96" s="31" t="str">
        <f>IFERROR(VLOOKUP(B96,OUKIM!B:E,4,0),"")</f>
        <v/>
      </c>
      <c r="F96" s="4" t="str">
        <f>IFERROR(VLOOKUP(B96,OUKIM!B:G,6,0),"")</f>
        <v/>
      </c>
      <c r="G96" s="92"/>
      <c r="H96" s="4" t="str">
        <f t="shared" si="2"/>
        <v/>
      </c>
      <c r="I96" s="44"/>
      <c r="J96" s="4" t="str">
        <f t="shared" si="3"/>
        <v/>
      </c>
      <c r="K96" s="44"/>
      <c r="L96" s="92"/>
    </row>
    <row r="97" spans="1:12" ht="51" x14ac:dyDescent="0.25">
      <c r="A97" s="15"/>
      <c r="B97" s="24" t="str">
        <f>IFERROR(INDEX(OUKIM!$B$1:$B$396, SMALL(INDEX((OUKIM!$I$1:$I$396="Yes")*(MATCH(ROW(OUKIM!$I$1:$I$396), ROW(OUKIM!$I$1:$I$396)))+(OUKIM!$I$1:$I$396&lt;&gt;"Yes")*1048577, 0, 0), ROW(A93))),"")</f>
        <v/>
      </c>
      <c r="C97" s="91" t="str">
        <f>IFERROR(VLOOKUP(B97,OUKIM!B:C,2,0),"")</f>
        <v/>
      </c>
      <c r="D97" s="42" t="str">
        <f>IFERROR(VLOOKUP(VLOOKUP(B97,OUKIM!B:J,9,0),DropDowns!G:I,3,0),"")</f>
        <v/>
      </c>
      <c r="E97" s="31" t="str">
        <f>IFERROR(VLOOKUP(B97,OUKIM!B:E,4,0),"")</f>
        <v/>
      </c>
      <c r="F97" s="4" t="str">
        <f>IFERROR(VLOOKUP(B97,OUKIM!B:G,6,0),"")</f>
        <v/>
      </c>
      <c r="G97" s="92"/>
      <c r="H97" s="4" t="str">
        <f t="shared" si="2"/>
        <v/>
      </c>
      <c r="I97" s="44"/>
      <c r="J97" s="4" t="str">
        <f t="shared" si="3"/>
        <v/>
      </c>
      <c r="K97" s="44"/>
      <c r="L97" s="92"/>
    </row>
    <row r="98" spans="1:12" ht="51" x14ac:dyDescent="0.25">
      <c r="A98" s="15"/>
      <c r="B98" s="24" t="str">
        <f>IFERROR(INDEX(OUKIM!$B$1:$B$396, SMALL(INDEX((OUKIM!$I$1:$I$396="Yes")*(MATCH(ROW(OUKIM!$I$1:$I$396), ROW(OUKIM!$I$1:$I$396)))+(OUKIM!$I$1:$I$396&lt;&gt;"Yes")*1048577, 0, 0), ROW(A94))),"")</f>
        <v/>
      </c>
      <c r="C98" s="91" t="str">
        <f>IFERROR(VLOOKUP(B98,OUKIM!B:C,2,0),"")</f>
        <v/>
      </c>
      <c r="D98" s="42" t="str">
        <f>IFERROR(VLOOKUP(VLOOKUP(B98,OUKIM!B:J,9,0),DropDowns!G:I,3,0),"")</f>
        <v/>
      </c>
      <c r="E98" s="31" t="str">
        <f>IFERROR(VLOOKUP(B98,OUKIM!B:E,4,0),"")</f>
        <v/>
      </c>
      <c r="F98" s="4" t="str">
        <f>IFERROR(VLOOKUP(B98,OUKIM!B:G,6,0),"")</f>
        <v/>
      </c>
      <c r="G98" s="92"/>
      <c r="H98" s="4" t="str">
        <f t="shared" si="2"/>
        <v/>
      </c>
      <c r="I98" s="44"/>
      <c r="J98" s="4" t="str">
        <f t="shared" si="3"/>
        <v/>
      </c>
      <c r="K98" s="44"/>
      <c r="L98" s="92"/>
    </row>
    <row r="99" spans="1:12" ht="51" x14ac:dyDescent="0.25">
      <c r="A99" s="15"/>
      <c r="B99" s="24" t="str">
        <f>IFERROR(INDEX(OUKIM!$B$1:$B$396, SMALL(INDEX((OUKIM!$I$1:$I$396="Yes")*(MATCH(ROW(OUKIM!$I$1:$I$396), ROW(OUKIM!$I$1:$I$396)))+(OUKIM!$I$1:$I$396&lt;&gt;"Yes")*1048577, 0, 0), ROW(A95))),"")</f>
        <v/>
      </c>
      <c r="C99" s="91" t="str">
        <f>IFERROR(VLOOKUP(B99,OUKIM!B:C,2,0),"")</f>
        <v/>
      </c>
      <c r="D99" s="42" t="str">
        <f>IFERROR(VLOOKUP(VLOOKUP(B99,OUKIM!B:J,9,0),DropDowns!G:I,3,0),"")</f>
        <v/>
      </c>
      <c r="E99" s="31" t="str">
        <f>IFERROR(VLOOKUP(B99,OUKIM!B:E,4,0),"")</f>
        <v/>
      </c>
      <c r="F99" s="4" t="str">
        <f>IFERROR(VLOOKUP(B99,OUKIM!B:G,6,0),"")</f>
        <v/>
      </c>
      <c r="G99" s="92"/>
      <c r="H99" s="4" t="str">
        <f t="shared" si="2"/>
        <v/>
      </c>
      <c r="I99" s="44"/>
      <c r="J99" s="4" t="str">
        <f t="shared" si="3"/>
        <v/>
      </c>
      <c r="K99" s="44"/>
      <c r="L99" s="92"/>
    </row>
    <row r="100" spans="1:12" ht="51" x14ac:dyDescent="0.25">
      <c r="A100" s="15"/>
      <c r="B100" s="24" t="str">
        <f>IFERROR(INDEX(OUKIM!$B$1:$B$396, SMALL(INDEX((OUKIM!$I$1:$I$396="Yes")*(MATCH(ROW(OUKIM!$I$1:$I$396), ROW(OUKIM!$I$1:$I$396)))+(OUKIM!$I$1:$I$396&lt;&gt;"Yes")*1048577, 0, 0), ROW(A96))),"")</f>
        <v/>
      </c>
      <c r="C100" s="91" t="str">
        <f>IFERROR(VLOOKUP(B100,OUKIM!B:C,2,0),"")</f>
        <v/>
      </c>
      <c r="D100" s="42" t="str">
        <f>IFERROR(VLOOKUP(VLOOKUP(B100,OUKIM!B:J,9,0),DropDowns!G:I,3,0),"")</f>
        <v/>
      </c>
      <c r="E100" s="31" t="str">
        <f>IFERROR(VLOOKUP(B100,OUKIM!B:E,4,0),"")</f>
        <v/>
      </c>
      <c r="F100" s="4" t="str">
        <f>IFERROR(VLOOKUP(B100,OUKIM!B:G,6,0),"")</f>
        <v/>
      </c>
      <c r="G100" s="92"/>
      <c r="H100" s="4" t="str">
        <f t="shared" si="2"/>
        <v/>
      </c>
      <c r="I100" s="44"/>
      <c r="J100" s="4" t="str">
        <f t="shared" si="3"/>
        <v/>
      </c>
      <c r="K100" s="44"/>
      <c r="L100" s="92"/>
    </row>
    <row r="101" spans="1:12" ht="51" x14ac:dyDescent="0.25">
      <c r="A101" s="15"/>
      <c r="B101" s="24" t="str">
        <f>IFERROR(INDEX(OUKIM!$B$1:$B$396, SMALL(INDEX((OUKIM!$I$1:$I$396="Yes")*(MATCH(ROW(OUKIM!$I$1:$I$396), ROW(OUKIM!$I$1:$I$396)))+(OUKIM!$I$1:$I$396&lt;&gt;"Yes")*1048577, 0, 0), ROW(A97))),"")</f>
        <v/>
      </c>
      <c r="C101" s="91" t="str">
        <f>IFERROR(VLOOKUP(B101,OUKIM!B:C,2,0),"")</f>
        <v/>
      </c>
      <c r="D101" s="42" t="str">
        <f>IFERROR(VLOOKUP(VLOOKUP(B101,OUKIM!B:J,9,0),DropDowns!G:I,3,0),"")</f>
        <v/>
      </c>
      <c r="E101" s="31" t="str">
        <f>IFERROR(VLOOKUP(B101,OUKIM!B:E,4,0),"")</f>
        <v/>
      </c>
      <c r="F101" s="4" t="str">
        <f>IFERROR(VLOOKUP(B101,OUKIM!B:G,6,0),"")</f>
        <v/>
      </c>
      <c r="G101" s="92"/>
      <c r="H101" s="4" t="str">
        <f t="shared" si="2"/>
        <v/>
      </c>
      <c r="I101" s="44"/>
      <c r="J101" s="4" t="str">
        <f t="shared" si="3"/>
        <v/>
      </c>
      <c r="K101" s="44"/>
      <c r="L101" s="92"/>
    </row>
    <row r="102" spans="1:12" ht="51" x14ac:dyDescent="0.25">
      <c r="B102" s="24" t="str">
        <f>IFERROR(INDEX(OUKIM!$B$1:$B$396, SMALL(INDEX((OUKIM!$I$1:$I$396="Yes")*(MATCH(ROW(OUKIM!$I$1:$I$396), ROW(OUKIM!$I$1:$I$396)))+(OUKIM!$I$1:$I$396&lt;&gt;"Yes")*1048577, 0, 0), ROW(A98))),"")</f>
        <v/>
      </c>
      <c r="C102" s="91" t="str">
        <f>IFERROR(VLOOKUP(B102,OUKIM!B:C,2,0),"")</f>
        <v/>
      </c>
      <c r="D102" s="42" t="str">
        <f>IFERROR(VLOOKUP(VLOOKUP(B102,OUKIM!B:J,9,0),DropDowns!G:I,3,0),"")</f>
        <v/>
      </c>
      <c r="E102" s="31" t="str">
        <f>IFERROR(VLOOKUP(B102,OUKIM!B:E,4,0),"")</f>
        <v/>
      </c>
      <c r="F102" s="4" t="str">
        <f>IFERROR(VLOOKUP(B102,OUKIM!B:G,6,0),"")</f>
        <v/>
      </c>
      <c r="G102" s="92"/>
      <c r="H102" s="4" t="str">
        <f t="shared" si="2"/>
        <v/>
      </c>
      <c r="I102" s="44"/>
      <c r="J102" s="4" t="str">
        <f t="shared" si="3"/>
        <v/>
      </c>
      <c r="K102" s="44"/>
      <c r="L102" s="92"/>
    </row>
    <row r="103" spans="1:12" ht="51" x14ac:dyDescent="0.25">
      <c r="B103" s="24" t="str">
        <f>IFERROR(INDEX(OUKIM!$B$1:$B$396, SMALL(INDEX((OUKIM!$I$1:$I$396="Yes")*(MATCH(ROW(OUKIM!$I$1:$I$396), ROW(OUKIM!$I$1:$I$396)))+(OUKIM!$I$1:$I$396&lt;&gt;"Yes")*1048577, 0, 0), ROW(A99))),"")</f>
        <v/>
      </c>
      <c r="C103" s="91" t="str">
        <f>IFERROR(VLOOKUP(B103,OUKIM!B:C,2,0),"")</f>
        <v/>
      </c>
      <c r="D103" s="42" t="str">
        <f>IFERROR(VLOOKUP(VLOOKUP(B103,OUKIM!B:J,9,0),DropDowns!G:I,3,0),"")</f>
        <v/>
      </c>
      <c r="E103" s="31" t="str">
        <f>IFERROR(VLOOKUP(B103,OUKIM!B:E,4,0),"")</f>
        <v/>
      </c>
      <c r="F103" s="4" t="str">
        <f>IFERROR(VLOOKUP(B103,OUKIM!B:G,6,0),"")</f>
        <v/>
      </c>
      <c r="G103" s="92"/>
      <c r="H103" s="4" t="str">
        <f t="shared" si="2"/>
        <v/>
      </c>
      <c r="I103" s="44"/>
      <c r="J103" s="4" t="str">
        <f t="shared" si="3"/>
        <v/>
      </c>
      <c r="K103" s="44"/>
      <c r="L103" s="92"/>
    </row>
    <row r="104" spans="1:12" ht="51" x14ac:dyDescent="0.25">
      <c r="B104" s="24" t="str">
        <f>IFERROR(INDEX(OUKIM!$B$1:$B$396, SMALL(INDEX((OUKIM!$I$1:$I$396="Yes")*(MATCH(ROW(OUKIM!$I$1:$I$396), ROW(OUKIM!$I$1:$I$396)))+(OUKIM!$I$1:$I$396&lt;&gt;"Yes")*1048577, 0, 0), ROW(A100))),"")</f>
        <v/>
      </c>
      <c r="C104" s="91" t="str">
        <f>IFERROR(VLOOKUP(B104,OUKIM!B:C,2,0),"")</f>
        <v/>
      </c>
      <c r="D104" s="42" t="str">
        <f>IFERROR(VLOOKUP(VLOOKUP(B104,OUKIM!B:J,9,0),DropDowns!G:I,3,0),"")</f>
        <v/>
      </c>
      <c r="E104" s="31" t="str">
        <f>IFERROR(VLOOKUP(B104,OUKIM!B:E,4,0),"")</f>
        <v/>
      </c>
      <c r="F104" s="4" t="str">
        <f>IFERROR(VLOOKUP(B104,OUKIM!B:G,6,0),"")</f>
        <v/>
      </c>
      <c r="G104" s="92"/>
      <c r="H104" s="4" t="str">
        <f t="shared" si="2"/>
        <v/>
      </c>
      <c r="I104" s="44"/>
      <c r="J104" s="4" t="str">
        <f t="shared" si="3"/>
        <v/>
      </c>
      <c r="K104" s="44"/>
      <c r="L104" s="92"/>
    </row>
    <row r="105" spans="1:12" ht="51" x14ac:dyDescent="0.25">
      <c r="B105" s="24" t="str">
        <f>IFERROR(INDEX(OUKIM!$B$1:$B$396, SMALL(INDEX((OUKIM!$I$1:$I$396="Yes")*(MATCH(ROW(OUKIM!$I$1:$I$396), ROW(OUKIM!$I$1:$I$396)))+(OUKIM!$I$1:$I$396&lt;&gt;"Yes")*1048577, 0, 0), ROW(A101))),"")</f>
        <v/>
      </c>
      <c r="C105" s="91" t="str">
        <f>IFERROR(VLOOKUP(B105,OUKIM!B:C,2,0),"")</f>
        <v/>
      </c>
      <c r="D105" s="42" t="str">
        <f>IFERROR(VLOOKUP(VLOOKUP(B105,OUKIM!B:J,9,0),DropDowns!G:I,3,0),"")</f>
        <v/>
      </c>
      <c r="E105" s="31" t="str">
        <f>IFERROR(VLOOKUP(B105,OUKIM!B:E,4,0),"")</f>
        <v/>
      </c>
      <c r="F105" s="4" t="str">
        <f>IFERROR(VLOOKUP(B105,OUKIM!B:G,6,0),"")</f>
        <v/>
      </c>
      <c r="G105" s="92"/>
      <c r="H105" s="4" t="str">
        <f t="shared" si="2"/>
        <v/>
      </c>
      <c r="I105" s="44"/>
      <c r="J105" s="4" t="str">
        <f t="shared" si="3"/>
        <v/>
      </c>
      <c r="K105" s="44"/>
      <c r="L105" s="92"/>
    </row>
    <row r="106" spans="1:12" ht="51" x14ac:dyDescent="0.25">
      <c r="B106" s="24" t="str">
        <f>IFERROR(INDEX(OUKIM!$B$1:$B$396, SMALL(INDEX((OUKIM!$I$1:$I$396="Yes")*(MATCH(ROW(OUKIM!$I$1:$I$396), ROW(OUKIM!$I$1:$I$396)))+(OUKIM!$I$1:$I$396&lt;&gt;"Yes")*1048577, 0, 0), ROW(A102))),"")</f>
        <v/>
      </c>
      <c r="C106" s="91" t="str">
        <f>IFERROR(VLOOKUP(B106,OUKIM!B:C,2,0),"")</f>
        <v/>
      </c>
      <c r="D106" s="42" t="str">
        <f>IFERROR(VLOOKUP(VLOOKUP(B106,OUKIM!B:J,9,0),DropDowns!G:I,3,0),"")</f>
        <v/>
      </c>
      <c r="E106" s="31" t="str">
        <f>IFERROR(VLOOKUP(B106,OUKIM!B:E,4,0),"")</f>
        <v/>
      </c>
      <c r="F106" s="4" t="str">
        <f>IFERROR(VLOOKUP(B106,OUKIM!B:G,6,0),"")</f>
        <v/>
      </c>
      <c r="G106" s="92"/>
      <c r="H106" s="4" t="str">
        <f t="shared" si="2"/>
        <v/>
      </c>
      <c r="I106" s="44"/>
      <c r="J106" s="4" t="str">
        <f t="shared" si="3"/>
        <v/>
      </c>
      <c r="K106" s="44"/>
      <c r="L106" s="92"/>
    </row>
    <row r="107" spans="1:12" ht="51" x14ac:dyDescent="0.25">
      <c r="B107" s="24" t="str">
        <f>IFERROR(INDEX(OUKIM!$B$1:$B$396, SMALL(INDEX((OUKIM!$I$1:$I$396="Yes")*(MATCH(ROW(OUKIM!$I$1:$I$396), ROW(OUKIM!$I$1:$I$396)))+(OUKIM!$I$1:$I$396&lt;&gt;"Yes")*1048577, 0, 0), ROW(A103))),"")</f>
        <v/>
      </c>
      <c r="C107" s="91" t="str">
        <f>IFERROR(VLOOKUP(B107,OUKIM!B:C,2,0),"")</f>
        <v/>
      </c>
      <c r="D107" s="42" t="str">
        <f>IFERROR(VLOOKUP(VLOOKUP(B107,OUKIM!B:J,9,0),DropDowns!G:I,3,0),"")</f>
        <v/>
      </c>
      <c r="E107" s="31" t="str">
        <f>IFERROR(VLOOKUP(B107,OUKIM!B:E,4,0),"")</f>
        <v/>
      </c>
      <c r="F107" s="4" t="str">
        <f>IFERROR(VLOOKUP(B107,OUKIM!B:G,6,0),"")</f>
        <v/>
      </c>
      <c r="G107" s="92"/>
      <c r="H107" s="4" t="str">
        <f t="shared" si="2"/>
        <v/>
      </c>
      <c r="I107" s="44"/>
      <c r="J107" s="4" t="str">
        <f t="shared" si="3"/>
        <v/>
      </c>
      <c r="K107" s="44"/>
      <c r="L107" s="92"/>
    </row>
    <row r="108" spans="1:12" ht="51" x14ac:dyDescent="0.25">
      <c r="B108" s="24" t="str">
        <f>IFERROR(INDEX(OUKIM!$B$1:$B$396, SMALL(INDEX((OUKIM!$I$1:$I$396="Yes")*(MATCH(ROW(OUKIM!$I$1:$I$396), ROW(OUKIM!$I$1:$I$396)))+(OUKIM!$I$1:$I$396&lt;&gt;"Yes")*1048577, 0, 0), ROW(A104))),"")</f>
        <v/>
      </c>
      <c r="C108" s="91" t="str">
        <f>IFERROR(VLOOKUP(B108,OUKIM!B:C,2,0),"")</f>
        <v/>
      </c>
      <c r="D108" s="42" t="str">
        <f>IFERROR(VLOOKUP(VLOOKUP(B108,OUKIM!B:J,9,0),DropDowns!G:I,3,0),"")</f>
        <v/>
      </c>
      <c r="E108" s="31" t="str">
        <f>IFERROR(VLOOKUP(B108,OUKIM!B:E,4,0),"")</f>
        <v/>
      </c>
      <c r="F108" s="4" t="str">
        <f>IFERROR(VLOOKUP(B108,OUKIM!B:G,6,0),"")</f>
        <v/>
      </c>
      <c r="G108" s="92"/>
      <c r="H108" s="4" t="str">
        <f t="shared" si="2"/>
        <v/>
      </c>
      <c r="I108" s="44"/>
      <c r="J108" s="4" t="str">
        <f t="shared" si="3"/>
        <v/>
      </c>
      <c r="K108" s="44"/>
      <c r="L108" s="92"/>
    </row>
    <row r="109" spans="1:12" ht="51" x14ac:dyDescent="0.25">
      <c r="B109" s="24" t="str">
        <f>IFERROR(INDEX(OUKIM!$B$1:$B$396, SMALL(INDEX((OUKIM!$I$1:$I$396="Yes")*(MATCH(ROW(OUKIM!$I$1:$I$396), ROW(OUKIM!$I$1:$I$396)))+(OUKIM!$I$1:$I$396&lt;&gt;"Yes")*1048577, 0, 0), ROW(A105))),"")</f>
        <v/>
      </c>
      <c r="C109" s="91" t="str">
        <f>IFERROR(VLOOKUP(B109,OUKIM!B:C,2,0),"")</f>
        <v/>
      </c>
      <c r="D109" s="42" t="str">
        <f>IFERROR(VLOOKUP(VLOOKUP(B109,OUKIM!B:J,9,0),DropDowns!G:I,3,0),"")</f>
        <v/>
      </c>
      <c r="E109" s="31" t="str">
        <f>IFERROR(VLOOKUP(B109,OUKIM!B:E,4,0),"")</f>
        <v/>
      </c>
      <c r="F109" s="4" t="str">
        <f>IFERROR(VLOOKUP(B109,OUKIM!B:G,6,0),"")</f>
        <v/>
      </c>
      <c r="G109" s="92"/>
      <c r="H109" s="4" t="str">
        <f t="shared" si="2"/>
        <v/>
      </c>
      <c r="I109" s="44"/>
      <c r="J109" s="4" t="str">
        <f t="shared" si="3"/>
        <v/>
      </c>
      <c r="K109" s="44"/>
      <c r="L109" s="92"/>
    </row>
    <row r="110" spans="1:12" ht="51" x14ac:dyDescent="0.25">
      <c r="B110" s="24" t="str">
        <f>IFERROR(INDEX(OUKIM!$B$1:$B$396, SMALL(INDEX((OUKIM!$I$1:$I$396="Yes")*(MATCH(ROW(OUKIM!$I$1:$I$396), ROW(OUKIM!$I$1:$I$396)))+(OUKIM!$I$1:$I$396&lt;&gt;"Yes")*1048577, 0, 0), ROW(A106))),"")</f>
        <v/>
      </c>
      <c r="C110" s="91" t="str">
        <f>IFERROR(VLOOKUP(B110,OUKIM!B:C,2,0),"")</f>
        <v/>
      </c>
      <c r="D110" s="42" t="str">
        <f>IFERROR(VLOOKUP(VLOOKUP(B110,OUKIM!B:J,9,0),DropDowns!G:I,3,0),"")</f>
        <v/>
      </c>
      <c r="E110" s="31" t="str">
        <f>IFERROR(VLOOKUP(B110,OUKIM!B:E,4,0),"")</f>
        <v/>
      </c>
      <c r="F110" s="4" t="str">
        <f>IFERROR(VLOOKUP(B110,OUKIM!B:G,6,0),"")</f>
        <v/>
      </c>
      <c r="G110" s="92"/>
      <c r="H110" s="4" t="str">
        <f t="shared" si="2"/>
        <v/>
      </c>
      <c r="I110" s="44"/>
      <c r="J110" s="4" t="str">
        <f t="shared" si="3"/>
        <v/>
      </c>
      <c r="K110" s="44"/>
      <c r="L110" s="92"/>
    </row>
    <row r="111" spans="1:12" ht="51" x14ac:dyDescent="0.25">
      <c r="B111" s="24" t="str">
        <f>IFERROR(INDEX(OUKIM!$B$1:$B$396, SMALL(INDEX((OUKIM!$I$1:$I$396="Yes")*(MATCH(ROW(OUKIM!$I$1:$I$396), ROW(OUKIM!$I$1:$I$396)))+(OUKIM!$I$1:$I$396&lt;&gt;"Yes")*1048577, 0, 0), ROW(A107))),"")</f>
        <v/>
      </c>
      <c r="C111" s="91" t="str">
        <f>IFERROR(VLOOKUP(B111,OUKIM!B:C,2,0),"")</f>
        <v/>
      </c>
      <c r="D111" s="42" t="str">
        <f>IFERROR(VLOOKUP(VLOOKUP(B111,OUKIM!B:J,9,0),DropDowns!G:I,3,0),"")</f>
        <v/>
      </c>
      <c r="E111" s="31" t="str">
        <f>IFERROR(VLOOKUP(B111,OUKIM!B:E,4,0),"")</f>
        <v/>
      </c>
      <c r="F111" s="4" t="str">
        <f>IFERROR(VLOOKUP(B111,OUKIM!B:G,6,0),"")</f>
        <v/>
      </c>
      <c r="G111" s="92"/>
      <c r="H111" s="4" t="str">
        <f t="shared" si="2"/>
        <v/>
      </c>
      <c r="I111" s="44"/>
      <c r="J111" s="4" t="str">
        <f t="shared" si="3"/>
        <v/>
      </c>
      <c r="K111" s="44"/>
      <c r="L111" s="92"/>
    </row>
    <row r="112" spans="1:12" ht="51" x14ac:dyDescent="0.25">
      <c r="B112" s="24" t="str">
        <f>IFERROR(INDEX(OUKIM!$B$1:$B$396, SMALL(INDEX((OUKIM!$I$1:$I$396="Yes")*(MATCH(ROW(OUKIM!$I$1:$I$396), ROW(OUKIM!$I$1:$I$396)))+(OUKIM!$I$1:$I$396&lt;&gt;"Yes")*1048577, 0, 0), ROW(A108))),"")</f>
        <v/>
      </c>
      <c r="C112" s="91" t="str">
        <f>IFERROR(VLOOKUP(B112,OUKIM!B:C,2,0),"")</f>
        <v/>
      </c>
      <c r="D112" s="42" t="str">
        <f>IFERROR(VLOOKUP(VLOOKUP(B112,OUKIM!B:J,9,0),DropDowns!G:I,3,0),"")</f>
        <v/>
      </c>
      <c r="E112" s="31" t="str">
        <f>IFERROR(VLOOKUP(B112,OUKIM!B:E,4,0),"")</f>
        <v/>
      </c>
      <c r="F112" s="4" t="str">
        <f>IFERROR(VLOOKUP(B112,OUKIM!B:G,6,0),"")</f>
        <v/>
      </c>
      <c r="G112" s="92"/>
      <c r="H112" s="4" t="str">
        <f t="shared" si="2"/>
        <v/>
      </c>
      <c r="I112" s="44"/>
      <c r="J112" s="4" t="str">
        <f t="shared" si="3"/>
        <v/>
      </c>
      <c r="K112" s="44"/>
      <c r="L112" s="92"/>
    </row>
    <row r="113" spans="2:12" ht="51" x14ac:dyDescent="0.25">
      <c r="B113" s="24" t="str">
        <f>IFERROR(INDEX(OUKIM!$B$1:$B$396, SMALL(INDEX((OUKIM!$I$1:$I$396="Yes")*(MATCH(ROW(OUKIM!$I$1:$I$396), ROW(OUKIM!$I$1:$I$396)))+(OUKIM!$I$1:$I$396&lt;&gt;"Yes")*1048577, 0, 0), ROW(A109))),"")</f>
        <v/>
      </c>
      <c r="C113" s="91" t="str">
        <f>IFERROR(VLOOKUP(B113,OUKIM!B:C,2,0),"")</f>
        <v/>
      </c>
      <c r="D113" s="42" t="str">
        <f>IFERROR(VLOOKUP(VLOOKUP(B113,OUKIM!B:J,9,0),DropDowns!G:I,3,0),"")</f>
        <v/>
      </c>
      <c r="E113" s="31" t="str">
        <f>IFERROR(VLOOKUP(B113,OUKIM!B:E,4,0),"")</f>
        <v/>
      </c>
      <c r="F113" s="4" t="str">
        <f>IFERROR(VLOOKUP(B113,OUKIM!B:G,6,0),"")</f>
        <v/>
      </c>
      <c r="G113" s="92"/>
      <c r="H113" s="4" t="str">
        <f t="shared" si="2"/>
        <v/>
      </c>
      <c r="I113" s="44"/>
      <c r="J113" s="4" t="str">
        <f t="shared" si="3"/>
        <v/>
      </c>
      <c r="K113" s="44"/>
      <c r="L113" s="92"/>
    </row>
    <row r="114" spans="2:12" ht="51" x14ac:dyDescent="0.25">
      <c r="B114" s="24" t="str">
        <f>IFERROR(INDEX(OUKIM!$B$1:$B$396, SMALL(INDEX((OUKIM!$I$1:$I$396="Yes")*(MATCH(ROW(OUKIM!$I$1:$I$396), ROW(OUKIM!$I$1:$I$396)))+(OUKIM!$I$1:$I$396&lt;&gt;"Yes")*1048577, 0, 0), ROW(A110))),"")</f>
        <v/>
      </c>
      <c r="C114" s="91" t="str">
        <f>IFERROR(VLOOKUP(B114,OUKIM!B:C,2,0),"")</f>
        <v/>
      </c>
      <c r="D114" s="42" t="str">
        <f>IFERROR(VLOOKUP(VLOOKUP(B114,OUKIM!B:J,9,0),DropDowns!G:I,3,0),"")</f>
        <v/>
      </c>
      <c r="E114" s="31" t="str">
        <f>IFERROR(VLOOKUP(B114,OUKIM!B:E,4,0),"")</f>
        <v/>
      </c>
      <c r="F114" s="4" t="str">
        <f>IFERROR(VLOOKUP(B114,OUKIM!B:G,6,0),"")</f>
        <v/>
      </c>
      <c r="G114" s="92"/>
      <c r="H114" s="4" t="str">
        <f t="shared" si="2"/>
        <v/>
      </c>
      <c r="I114" s="44"/>
      <c r="J114" s="4" t="str">
        <f t="shared" si="3"/>
        <v/>
      </c>
      <c r="K114" s="44"/>
      <c r="L114" s="92"/>
    </row>
    <row r="115" spans="2:12" ht="51" x14ac:dyDescent="0.25">
      <c r="B115" s="24" t="str">
        <f>IFERROR(INDEX(OUKIM!$B$1:$B$396, SMALL(INDEX((OUKIM!$I$1:$I$396="Yes")*(MATCH(ROW(OUKIM!$I$1:$I$396), ROW(OUKIM!$I$1:$I$396)))+(OUKIM!$I$1:$I$396&lt;&gt;"Yes")*1048577, 0, 0), ROW(A111))),"")</f>
        <v/>
      </c>
      <c r="C115" s="91" t="str">
        <f>IFERROR(VLOOKUP(B115,OUKIM!B:C,2,0),"")</f>
        <v/>
      </c>
      <c r="D115" s="42" t="str">
        <f>IFERROR(VLOOKUP(VLOOKUP(B115,OUKIM!B:J,9,0),DropDowns!G:I,3,0),"")</f>
        <v/>
      </c>
      <c r="E115" s="31" t="str">
        <f>IFERROR(VLOOKUP(B115,OUKIM!B:E,4,0),"")</f>
        <v/>
      </c>
      <c r="F115" s="4" t="str">
        <f>IFERROR(VLOOKUP(B115,OUKIM!B:G,6,0),"")</f>
        <v/>
      </c>
      <c r="G115" s="92"/>
      <c r="H115" s="4" t="str">
        <f t="shared" si="2"/>
        <v/>
      </c>
      <c r="I115" s="44"/>
      <c r="J115" s="4" t="str">
        <f t="shared" si="3"/>
        <v/>
      </c>
      <c r="K115" s="44"/>
      <c r="L115" s="92"/>
    </row>
    <row r="116" spans="2:12" ht="51" x14ac:dyDescent="0.25">
      <c r="B116" s="24" t="str">
        <f>IFERROR(INDEX(OUKIM!$B$1:$B$396, SMALL(INDEX((OUKIM!$I$1:$I$396="Yes")*(MATCH(ROW(OUKIM!$I$1:$I$396), ROW(OUKIM!$I$1:$I$396)))+(OUKIM!$I$1:$I$396&lt;&gt;"Yes")*1048577, 0, 0), ROW(A112))),"")</f>
        <v/>
      </c>
      <c r="C116" s="91" t="str">
        <f>IFERROR(VLOOKUP(B116,OUKIM!B:C,2,0),"")</f>
        <v/>
      </c>
      <c r="D116" s="42" t="str">
        <f>IFERROR(VLOOKUP(VLOOKUP(B116,OUKIM!B:J,9,0),DropDowns!G:I,3,0),"")</f>
        <v/>
      </c>
      <c r="E116" s="31" t="str">
        <f>IFERROR(VLOOKUP(B116,OUKIM!B:E,4,0),"")</f>
        <v/>
      </c>
      <c r="F116" s="4" t="str">
        <f>IFERROR(VLOOKUP(B116,OUKIM!B:G,6,0),"")</f>
        <v/>
      </c>
      <c r="G116" s="92"/>
      <c r="H116" s="4" t="str">
        <f t="shared" si="2"/>
        <v/>
      </c>
      <c r="I116" s="44"/>
      <c r="J116" s="4" t="str">
        <f t="shared" si="3"/>
        <v/>
      </c>
      <c r="K116" s="44"/>
      <c r="L116" s="92"/>
    </row>
    <row r="117" spans="2:12" ht="51" x14ac:dyDescent="0.25">
      <c r="B117" s="24" t="str">
        <f>IFERROR(INDEX(OUKIM!$B$1:$B$396, SMALL(INDEX((OUKIM!$I$1:$I$396="Yes")*(MATCH(ROW(OUKIM!$I$1:$I$396), ROW(OUKIM!$I$1:$I$396)))+(OUKIM!$I$1:$I$396&lt;&gt;"Yes")*1048577, 0, 0), ROW(A113))),"")</f>
        <v/>
      </c>
      <c r="C117" s="91" t="str">
        <f>IFERROR(VLOOKUP(B117,OUKIM!B:C,2,0),"")</f>
        <v/>
      </c>
      <c r="D117" s="42" t="str">
        <f>IFERROR(VLOOKUP(VLOOKUP(B117,OUKIM!B:J,9,0),DropDowns!G:I,3,0),"")</f>
        <v/>
      </c>
      <c r="E117" s="31" t="str">
        <f>IFERROR(VLOOKUP(B117,OUKIM!B:E,4,0),"")</f>
        <v/>
      </c>
      <c r="F117" s="4" t="str">
        <f>IFERROR(VLOOKUP(B117,OUKIM!B:G,6,0),"")</f>
        <v/>
      </c>
      <c r="G117" s="92"/>
      <c r="H117" s="4" t="str">
        <f t="shared" si="2"/>
        <v/>
      </c>
      <c r="I117" s="44"/>
      <c r="J117" s="4" t="str">
        <f t="shared" si="3"/>
        <v/>
      </c>
      <c r="K117" s="44"/>
      <c r="L117" s="92"/>
    </row>
    <row r="118" spans="2:12" ht="51" x14ac:dyDescent="0.25">
      <c r="B118" s="24" t="str">
        <f>IFERROR(INDEX(OUKIM!$B$1:$B$396, SMALL(INDEX((OUKIM!$I$1:$I$396="Yes")*(MATCH(ROW(OUKIM!$I$1:$I$396), ROW(OUKIM!$I$1:$I$396)))+(OUKIM!$I$1:$I$396&lt;&gt;"Yes")*1048577, 0, 0), ROW(A114))),"")</f>
        <v/>
      </c>
      <c r="C118" s="91" t="str">
        <f>IFERROR(VLOOKUP(B118,OUKIM!B:C,2,0),"")</f>
        <v/>
      </c>
      <c r="D118" s="42" t="str">
        <f>IFERROR(VLOOKUP(VLOOKUP(B118,OUKIM!B:J,9,0),DropDowns!G:I,3,0),"")</f>
        <v/>
      </c>
      <c r="E118" s="31" t="str">
        <f>IFERROR(VLOOKUP(B118,OUKIM!B:E,4,0),"")</f>
        <v/>
      </c>
      <c r="F118" s="4" t="str">
        <f>IFERROR(VLOOKUP(B118,OUKIM!B:G,6,0),"")</f>
        <v/>
      </c>
      <c r="G118" s="92"/>
      <c r="H118" s="4" t="str">
        <f t="shared" si="2"/>
        <v/>
      </c>
      <c r="I118" s="44"/>
      <c r="J118" s="4" t="str">
        <f t="shared" si="3"/>
        <v/>
      </c>
      <c r="K118" s="44"/>
      <c r="L118" s="92"/>
    </row>
    <row r="119" spans="2:12" ht="51" x14ac:dyDescent="0.25">
      <c r="B119" s="24" t="str">
        <f>IFERROR(INDEX(OUKIM!$B$1:$B$396, SMALL(INDEX((OUKIM!$I$1:$I$396="Yes")*(MATCH(ROW(OUKIM!$I$1:$I$396), ROW(OUKIM!$I$1:$I$396)))+(OUKIM!$I$1:$I$396&lt;&gt;"Yes")*1048577, 0, 0), ROW(A115))),"")</f>
        <v/>
      </c>
      <c r="C119" s="91" t="str">
        <f>IFERROR(VLOOKUP(B119,OUKIM!B:C,2,0),"")</f>
        <v/>
      </c>
      <c r="D119" s="42" t="str">
        <f>IFERROR(VLOOKUP(VLOOKUP(B119,OUKIM!B:J,9,0),DropDowns!G:I,3,0),"")</f>
        <v/>
      </c>
      <c r="E119" s="31" t="str">
        <f>IFERROR(VLOOKUP(B119,OUKIM!B:E,4,0),"")</f>
        <v/>
      </c>
      <c r="F119" s="4" t="str">
        <f>IFERROR(VLOOKUP(B119,OUKIM!B:G,6,0),"")</f>
        <v/>
      </c>
      <c r="G119" s="92"/>
      <c r="H119" s="4" t="str">
        <f t="shared" si="2"/>
        <v/>
      </c>
      <c r="I119" s="44"/>
      <c r="J119" s="4" t="str">
        <f t="shared" si="3"/>
        <v/>
      </c>
      <c r="K119" s="44"/>
      <c r="L119" s="92"/>
    </row>
    <row r="120" spans="2:12" ht="51" x14ac:dyDescent="0.25">
      <c r="B120" s="24" t="str">
        <f>IFERROR(INDEX(OUKIM!$B$1:$B$396, SMALL(INDEX((OUKIM!$I$1:$I$396="Yes")*(MATCH(ROW(OUKIM!$I$1:$I$396), ROW(OUKIM!$I$1:$I$396)))+(OUKIM!$I$1:$I$396&lt;&gt;"Yes")*1048577, 0, 0), ROW(A116))),"")</f>
        <v/>
      </c>
      <c r="C120" s="91" t="str">
        <f>IFERROR(VLOOKUP(B120,OUKIM!B:C,2,0),"")</f>
        <v/>
      </c>
      <c r="D120" s="42" t="str">
        <f>IFERROR(VLOOKUP(VLOOKUP(B120,OUKIM!B:J,9,0),DropDowns!G:I,3,0),"")</f>
        <v/>
      </c>
      <c r="E120" s="31" t="str">
        <f>IFERROR(VLOOKUP(B120,OUKIM!B:E,4,0),"")</f>
        <v/>
      </c>
      <c r="F120" s="4" t="str">
        <f>IFERROR(VLOOKUP(B120,OUKIM!B:G,6,0),"")</f>
        <v/>
      </c>
      <c r="G120" s="92"/>
      <c r="H120" s="4" t="str">
        <f t="shared" si="2"/>
        <v/>
      </c>
      <c r="I120" s="44"/>
      <c r="J120" s="4" t="str">
        <f t="shared" si="3"/>
        <v/>
      </c>
      <c r="K120" s="44"/>
      <c r="L120" s="92"/>
    </row>
    <row r="121" spans="2:12" ht="51" x14ac:dyDescent="0.25">
      <c r="B121" s="24" t="str">
        <f>IFERROR(INDEX(OUKIM!$B$1:$B$396, SMALL(INDEX((OUKIM!$I$1:$I$396="Yes")*(MATCH(ROW(OUKIM!$I$1:$I$396), ROW(OUKIM!$I$1:$I$396)))+(OUKIM!$I$1:$I$396&lt;&gt;"Yes")*1048577, 0, 0), ROW(A117))),"")</f>
        <v/>
      </c>
      <c r="C121" s="91" t="str">
        <f>IFERROR(VLOOKUP(B121,OUKIM!B:C,2,0),"")</f>
        <v/>
      </c>
      <c r="D121" s="42" t="str">
        <f>IFERROR(VLOOKUP(VLOOKUP(B121,OUKIM!B:J,9,0),DropDowns!G:I,3,0),"")</f>
        <v/>
      </c>
      <c r="E121" s="31" t="str">
        <f>IFERROR(VLOOKUP(B121,OUKIM!B:E,4,0),"")</f>
        <v/>
      </c>
      <c r="F121" s="4" t="str">
        <f>IFERROR(VLOOKUP(B121,OUKIM!B:G,6,0),"")</f>
        <v/>
      </c>
      <c r="G121" s="92"/>
      <c r="H121" s="4" t="str">
        <f t="shared" si="2"/>
        <v/>
      </c>
      <c r="I121" s="44"/>
      <c r="J121" s="4" t="str">
        <f t="shared" si="3"/>
        <v/>
      </c>
      <c r="K121" s="44"/>
      <c r="L121" s="92"/>
    </row>
    <row r="122" spans="2:12" ht="51" x14ac:dyDescent="0.25">
      <c r="B122" s="24" t="str">
        <f>IFERROR(INDEX(OUKIM!$B$1:$B$396, SMALL(INDEX((OUKIM!$I$1:$I$396="Yes")*(MATCH(ROW(OUKIM!$I$1:$I$396), ROW(OUKIM!$I$1:$I$396)))+(OUKIM!$I$1:$I$396&lt;&gt;"Yes")*1048577, 0, 0), ROW(A118))),"")</f>
        <v/>
      </c>
      <c r="C122" s="91" t="str">
        <f>IFERROR(VLOOKUP(B122,OUKIM!B:C,2,0),"")</f>
        <v/>
      </c>
      <c r="D122" s="42" t="str">
        <f>IFERROR(VLOOKUP(VLOOKUP(B122,OUKIM!B:J,9,0),DropDowns!G:I,3,0),"")</f>
        <v/>
      </c>
      <c r="E122" s="31" t="str">
        <f>IFERROR(VLOOKUP(B122,OUKIM!B:E,4,0),"")</f>
        <v/>
      </c>
      <c r="F122" s="4" t="str">
        <f>IFERROR(VLOOKUP(B122,OUKIM!B:G,6,0),"")</f>
        <v/>
      </c>
      <c r="G122" s="92"/>
      <c r="H122" s="4" t="str">
        <f t="shared" si="2"/>
        <v/>
      </c>
      <c r="I122" s="44"/>
      <c r="J122" s="4" t="str">
        <f t="shared" si="3"/>
        <v/>
      </c>
      <c r="K122" s="44"/>
      <c r="L122" s="92"/>
    </row>
    <row r="123" spans="2:12" ht="51" x14ac:dyDescent="0.25">
      <c r="B123" s="24" t="str">
        <f>IFERROR(INDEX(OUKIM!$B$1:$B$396, SMALL(INDEX((OUKIM!$I$1:$I$396="Yes")*(MATCH(ROW(OUKIM!$I$1:$I$396), ROW(OUKIM!$I$1:$I$396)))+(OUKIM!$I$1:$I$396&lt;&gt;"Yes")*1048577, 0, 0), ROW(A119))),"")</f>
        <v/>
      </c>
      <c r="C123" s="91" t="str">
        <f>IFERROR(VLOOKUP(B123,OUKIM!B:C,2,0),"")</f>
        <v/>
      </c>
      <c r="D123" s="42" t="str">
        <f>IFERROR(VLOOKUP(VLOOKUP(B123,OUKIM!B:J,9,0),DropDowns!G:I,3,0),"")</f>
        <v/>
      </c>
      <c r="E123" s="31" t="str">
        <f>IFERROR(VLOOKUP(B123,OUKIM!B:E,4,0),"")</f>
        <v/>
      </c>
      <c r="F123" s="4" t="str">
        <f>IFERROR(VLOOKUP(B123,OUKIM!B:G,6,0),"")</f>
        <v/>
      </c>
      <c r="G123" s="92"/>
      <c r="H123" s="4" t="str">
        <f t="shared" si="2"/>
        <v/>
      </c>
      <c r="I123" s="44"/>
      <c r="J123" s="4" t="str">
        <f t="shared" si="3"/>
        <v/>
      </c>
      <c r="K123" s="44"/>
      <c r="L123" s="92"/>
    </row>
    <row r="124" spans="2:12" ht="51" x14ac:dyDescent="0.25">
      <c r="B124" s="24" t="str">
        <f>IFERROR(INDEX(OUKIM!$B$1:$B$396, SMALL(INDEX((OUKIM!$I$1:$I$396="Yes")*(MATCH(ROW(OUKIM!$I$1:$I$396), ROW(OUKIM!$I$1:$I$396)))+(OUKIM!$I$1:$I$396&lt;&gt;"Yes")*1048577, 0, 0), ROW(A120))),"")</f>
        <v/>
      </c>
      <c r="C124" s="91" t="str">
        <f>IFERROR(VLOOKUP(B124,OUKIM!B:C,2,0),"")</f>
        <v/>
      </c>
      <c r="D124" s="42" t="str">
        <f>IFERROR(VLOOKUP(VLOOKUP(B124,OUKIM!B:J,9,0),DropDowns!G:I,3,0),"")</f>
        <v/>
      </c>
      <c r="E124" s="31" t="str">
        <f>IFERROR(VLOOKUP(B124,OUKIM!B:E,4,0),"")</f>
        <v/>
      </c>
      <c r="F124" s="4" t="str">
        <f>IFERROR(VLOOKUP(B124,OUKIM!B:G,6,0),"")</f>
        <v/>
      </c>
      <c r="G124" s="92"/>
      <c r="H124" s="4" t="str">
        <f t="shared" si="2"/>
        <v/>
      </c>
      <c r="I124" s="44"/>
      <c r="J124" s="4" t="str">
        <f t="shared" si="3"/>
        <v/>
      </c>
      <c r="K124" s="44"/>
      <c r="L124" s="92"/>
    </row>
    <row r="125" spans="2:12" ht="51" x14ac:dyDescent="0.25">
      <c r="B125" s="24" t="str">
        <f>IFERROR(INDEX(OUKIM!$B$1:$B$396, SMALL(INDEX((OUKIM!$I$1:$I$396="Yes")*(MATCH(ROW(OUKIM!$I$1:$I$396), ROW(OUKIM!$I$1:$I$396)))+(OUKIM!$I$1:$I$396&lt;&gt;"Yes")*1048577, 0, 0), ROW(A121))),"")</f>
        <v/>
      </c>
      <c r="C125" s="91" t="str">
        <f>IFERROR(VLOOKUP(B125,OUKIM!B:C,2,0),"")</f>
        <v/>
      </c>
      <c r="D125" s="42" t="str">
        <f>IFERROR(VLOOKUP(VLOOKUP(B125,OUKIM!B:J,9,0),DropDowns!G:I,3,0),"")</f>
        <v/>
      </c>
      <c r="E125" s="31" t="str">
        <f>IFERROR(VLOOKUP(B125,OUKIM!B:E,4,0),"")</f>
        <v/>
      </c>
      <c r="F125" s="4" t="str">
        <f>IFERROR(VLOOKUP(B125,OUKIM!B:G,6,0),"")</f>
        <v/>
      </c>
      <c r="G125" s="92"/>
      <c r="H125" s="4" t="str">
        <f t="shared" si="2"/>
        <v/>
      </c>
      <c r="I125" s="44"/>
      <c r="J125" s="4" t="str">
        <f t="shared" si="3"/>
        <v/>
      </c>
      <c r="K125" s="44"/>
      <c r="L125" s="92"/>
    </row>
    <row r="126" spans="2:12" ht="51" x14ac:dyDescent="0.25">
      <c r="B126" s="24" t="str">
        <f>IFERROR(INDEX(OUKIM!$B$1:$B$396, SMALL(INDEX((OUKIM!$I$1:$I$396="Yes")*(MATCH(ROW(OUKIM!$I$1:$I$396), ROW(OUKIM!$I$1:$I$396)))+(OUKIM!$I$1:$I$396&lt;&gt;"Yes")*1048577, 0, 0), ROW(A122))),"")</f>
        <v/>
      </c>
      <c r="C126" s="91" t="str">
        <f>IFERROR(VLOOKUP(B126,OUKIM!B:C,2,0),"")</f>
        <v/>
      </c>
      <c r="D126" s="42" t="str">
        <f>IFERROR(VLOOKUP(VLOOKUP(B126,OUKIM!B:J,9,0),DropDowns!G:I,3,0),"")</f>
        <v/>
      </c>
      <c r="E126" s="31" t="str">
        <f>IFERROR(VLOOKUP(B126,OUKIM!B:E,4,0),"")</f>
        <v/>
      </c>
      <c r="F126" s="4" t="str">
        <f>IFERROR(VLOOKUP(B126,OUKIM!B:G,6,0),"")</f>
        <v/>
      </c>
      <c r="G126" s="92"/>
      <c r="H126" s="4" t="str">
        <f t="shared" si="2"/>
        <v/>
      </c>
      <c r="I126" s="44"/>
      <c r="J126" s="4" t="str">
        <f t="shared" si="3"/>
        <v/>
      </c>
      <c r="K126" s="44"/>
      <c r="L126" s="92"/>
    </row>
    <row r="127" spans="2:12" ht="51" x14ac:dyDescent="0.25">
      <c r="B127" s="24" t="str">
        <f>IFERROR(INDEX(OUKIM!$B$1:$B$396, SMALL(INDEX((OUKIM!$I$1:$I$396="Yes")*(MATCH(ROW(OUKIM!$I$1:$I$396), ROW(OUKIM!$I$1:$I$396)))+(OUKIM!$I$1:$I$396&lt;&gt;"Yes")*1048577, 0, 0), ROW(A123))),"")</f>
        <v/>
      </c>
      <c r="C127" s="91" t="str">
        <f>IFERROR(VLOOKUP(B127,OUKIM!B:C,2,0),"")</f>
        <v/>
      </c>
      <c r="D127" s="42" t="str">
        <f>IFERROR(VLOOKUP(VLOOKUP(B127,OUKIM!B:J,9,0),DropDowns!G:I,3,0),"")</f>
        <v/>
      </c>
      <c r="E127" s="31" t="str">
        <f>IFERROR(VLOOKUP(B127,OUKIM!B:E,4,0),"")</f>
        <v/>
      </c>
      <c r="F127" s="4" t="str">
        <f>IFERROR(VLOOKUP(B127,OUKIM!B:G,6,0),"")</f>
        <v/>
      </c>
      <c r="G127" s="92"/>
      <c r="H127" s="4" t="str">
        <f t="shared" si="2"/>
        <v/>
      </c>
      <c r="I127" s="44"/>
      <c r="J127" s="4" t="str">
        <f t="shared" si="3"/>
        <v/>
      </c>
      <c r="K127" s="44"/>
      <c r="L127" s="92"/>
    </row>
    <row r="128" spans="2:12" ht="51" x14ac:dyDescent="0.25">
      <c r="B128" s="24" t="str">
        <f>IFERROR(INDEX(OUKIM!$B$1:$B$396, SMALL(INDEX((OUKIM!$I$1:$I$396="Yes")*(MATCH(ROW(OUKIM!$I$1:$I$396), ROW(OUKIM!$I$1:$I$396)))+(OUKIM!$I$1:$I$396&lt;&gt;"Yes")*1048577, 0, 0), ROW(A124))),"")</f>
        <v/>
      </c>
      <c r="C128" s="91" t="str">
        <f>IFERROR(VLOOKUP(B128,OUKIM!B:C,2,0),"")</f>
        <v/>
      </c>
      <c r="D128" s="42" t="str">
        <f>IFERROR(VLOOKUP(VLOOKUP(B128,OUKIM!B:J,9,0),DropDowns!G:I,3,0),"")</f>
        <v/>
      </c>
      <c r="E128" s="31" t="str">
        <f>IFERROR(VLOOKUP(B128,OUKIM!B:E,4,0),"")</f>
        <v/>
      </c>
      <c r="F128" s="4" t="str">
        <f>IFERROR(VLOOKUP(B128,OUKIM!B:G,6,0),"")</f>
        <v/>
      </c>
      <c r="G128" s="92"/>
      <c r="H128" s="4" t="str">
        <f t="shared" si="2"/>
        <v/>
      </c>
      <c r="I128" s="44"/>
      <c r="J128" s="4" t="str">
        <f t="shared" si="3"/>
        <v/>
      </c>
      <c r="K128" s="44"/>
      <c r="L128" s="92"/>
    </row>
    <row r="129" spans="2:12" ht="51" x14ac:dyDescent="0.25">
      <c r="B129" s="24" t="str">
        <f>IFERROR(INDEX(OUKIM!$B$1:$B$396, SMALL(INDEX((OUKIM!$I$1:$I$396="Yes")*(MATCH(ROW(OUKIM!$I$1:$I$396), ROW(OUKIM!$I$1:$I$396)))+(OUKIM!$I$1:$I$396&lt;&gt;"Yes")*1048577, 0, 0), ROW(A125))),"")</f>
        <v/>
      </c>
      <c r="C129" s="91" t="str">
        <f>IFERROR(VLOOKUP(B129,OUKIM!B:C,2,0),"")</f>
        <v/>
      </c>
      <c r="D129" s="42" t="str">
        <f>IFERROR(VLOOKUP(VLOOKUP(B129,OUKIM!B:J,9,0),DropDowns!G:I,3,0),"")</f>
        <v/>
      </c>
      <c r="E129" s="31" t="str">
        <f>IFERROR(VLOOKUP(B129,OUKIM!B:E,4,0),"")</f>
        <v/>
      </c>
      <c r="F129" s="4" t="str">
        <f>IFERROR(VLOOKUP(B129,OUKIM!B:G,6,0),"")</f>
        <v/>
      </c>
      <c r="G129" s="92"/>
      <c r="H129" s="4" t="str">
        <f t="shared" si="2"/>
        <v/>
      </c>
      <c r="I129" s="44"/>
      <c r="J129" s="4" t="str">
        <f t="shared" si="3"/>
        <v/>
      </c>
      <c r="K129" s="44"/>
      <c r="L129" s="92"/>
    </row>
    <row r="130" spans="2:12" ht="51" x14ac:dyDescent="0.25">
      <c r="B130" s="24" t="str">
        <f>IFERROR(INDEX(OUKIM!$B$1:$B$396, SMALL(INDEX((OUKIM!$I$1:$I$396="Yes")*(MATCH(ROW(OUKIM!$I$1:$I$396), ROW(OUKIM!$I$1:$I$396)))+(OUKIM!$I$1:$I$396&lt;&gt;"Yes")*1048577, 0, 0), ROW(A126))),"")</f>
        <v/>
      </c>
      <c r="C130" s="91" t="str">
        <f>IFERROR(VLOOKUP(B130,OUKIM!B:C,2,0),"")</f>
        <v/>
      </c>
      <c r="D130" s="42" t="str">
        <f>IFERROR(VLOOKUP(VLOOKUP(B130,OUKIM!B:J,9,0),DropDowns!G:I,3,0),"")</f>
        <v/>
      </c>
      <c r="E130" s="31" t="str">
        <f>IFERROR(VLOOKUP(B130,OUKIM!B:E,4,0),"")</f>
        <v/>
      </c>
      <c r="F130" s="4" t="str">
        <f>IFERROR(VLOOKUP(B130,OUKIM!B:G,6,0),"")</f>
        <v/>
      </c>
      <c r="G130" s="92"/>
      <c r="H130" s="4" t="str">
        <f t="shared" si="2"/>
        <v/>
      </c>
      <c r="I130" s="44"/>
      <c r="J130" s="4" t="str">
        <f t="shared" si="3"/>
        <v/>
      </c>
      <c r="K130" s="44"/>
      <c r="L130" s="92"/>
    </row>
    <row r="131" spans="2:12" ht="51" x14ac:dyDescent="0.25">
      <c r="B131" s="24" t="str">
        <f>IFERROR(INDEX(OUKIM!$B$1:$B$396, SMALL(INDEX((OUKIM!$I$1:$I$396="Yes")*(MATCH(ROW(OUKIM!$I$1:$I$396), ROW(OUKIM!$I$1:$I$396)))+(OUKIM!$I$1:$I$396&lt;&gt;"Yes")*1048577, 0, 0), ROW(A127))),"")</f>
        <v/>
      </c>
      <c r="C131" s="91" t="str">
        <f>IFERROR(VLOOKUP(B131,OUKIM!B:C,2,0),"")</f>
        <v/>
      </c>
      <c r="D131" s="42" t="str">
        <f>IFERROR(VLOOKUP(VLOOKUP(B131,OUKIM!B:J,9,0),DropDowns!G:I,3,0),"")</f>
        <v/>
      </c>
      <c r="E131" s="31" t="str">
        <f>IFERROR(VLOOKUP(B131,OUKIM!B:E,4,0),"")</f>
        <v/>
      </c>
      <c r="F131" s="4" t="str">
        <f>IFERROR(VLOOKUP(B131,OUKIM!B:G,6,0),"")</f>
        <v/>
      </c>
      <c r="G131" s="92"/>
      <c r="H131" s="4" t="str">
        <f t="shared" si="2"/>
        <v/>
      </c>
      <c r="I131" s="44"/>
      <c r="J131" s="4" t="str">
        <f t="shared" si="3"/>
        <v/>
      </c>
      <c r="K131" s="44"/>
      <c r="L131" s="92"/>
    </row>
    <row r="132" spans="2:12" ht="51" x14ac:dyDescent="0.25">
      <c r="B132" s="24" t="str">
        <f>IFERROR(INDEX(OUKIM!$B$1:$B$396, SMALL(INDEX((OUKIM!$I$1:$I$396="Yes")*(MATCH(ROW(OUKIM!$I$1:$I$396), ROW(OUKIM!$I$1:$I$396)))+(OUKIM!$I$1:$I$396&lt;&gt;"Yes")*1048577, 0, 0), ROW(A128))),"")</f>
        <v/>
      </c>
      <c r="C132" s="91" t="str">
        <f>IFERROR(VLOOKUP(B132,OUKIM!B:C,2,0),"")</f>
        <v/>
      </c>
      <c r="D132" s="42" t="str">
        <f>IFERROR(VLOOKUP(VLOOKUP(B132,OUKIM!B:J,9,0),DropDowns!G:I,3,0),"")</f>
        <v/>
      </c>
      <c r="E132" s="31" t="str">
        <f>IFERROR(VLOOKUP(B132,OUKIM!B:E,4,0),"")</f>
        <v/>
      </c>
      <c r="F132" s="4" t="str">
        <f>IFERROR(VLOOKUP(B132,OUKIM!B:G,6,0),"")</f>
        <v/>
      </c>
      <c r="G132" s="92"/>
      <c r="H132" s="4" t="str">
        <f t="shared" si="2"/>
        <v/>
      </c>
      <c r="I132" s="44"/>
      <c r="J132" s="4" t="str">
        <f t="shared" si="3"/>
        <v/>
      </c>
      <c r="K132" s="44"/>
      <c r="L132" s="92"/>
    </row>
    <row r="133" spans="2:12" ht="51" x14ac:dyDescent="0.25">
      <c r="B133" s="24" t="str">
        <f>IFERROR(INDEX(OUKIM!$B$1:$B$396, SMALL(INDEX((OUKIM!$I$1:$I$396="Yes")*(MATCH(ROW(OUKIM!$I$1:$I$396), ROW(OUKIM!$I$1:$I$396)))+(OUKIM!$I$1:$I$396&lt;&gt;"Yes")*1048577, 0, 0), ROW(A129))),"")</f>
        <v/>
      </c>
      <c r="C133" s="91" t="str">
        <f>IFERROR(VLOOKUP(B133,OUKIM!B:C,2,0),"")</f>
        <v/>
      </c>
      <c r="D133" s="42" t="str">
        <f>IFERROR(VLOOKUP(VLOOKUP(B133,OUKIM!B:J,9,0),DropDowns!G:I,3,0),"")</f>
        <v/>
      </c>
      <c r="E133" s="31" t="str">
        <f>IFERROR(VLOOKUP(B133,OUKIM!B:E,4,0),"")</f>
        <v/>
      </c>
      <c r="F133" s="4" t="str">
        <f>IFERROR(VLOOKUP(B133,OUKIM!B:G,6,0),"")</f>
        <v/>
      </c>
      <c r="G133" s="92"/>
      <c r="H133" s="4" t="str">
        <f t="shared" si="2"/>
        <v/>
      </c>
      <c r="I133" s="44"/>
      <c r="J133" s="4" t="str">
        <f t="shared" si="3"/>
        <v/>
      </c>
      <c r="K133" s="44"/>
      <c r="L133" s="92"/>
    </row>
    <row r="134" spans="2:12" ht="51" x14ac:dyDescent="0.25">
      <c r="B134" s="24" t="str">
        <f>IFERROR(INDEX(OUKIM!$B$1:$B$396, SMALL(INDEX((OUKIM!$I$1:$I$396="Yes")*(MATCH(ROW(OUKIM!$I$1:$I$396), ROW(OUKIM!$I$1:$I$396)))+(OUKIM!$I$1:$I$396&lt;&gt;"Yes")*1048577, 0, 0), ROW(A130))),"")</f>
        <v/>
      </c>
      <c r="C134" s="91" t="str">
        <f>IFERROR(VLOOKUP(B134,OUKIM!B:C,2,0),"")</f>
        <v/>
      </c>
      <c r="D134" s="42" t="str">
        <f>IFERROR(VLOOKUP(VLOOKUP(B134,OUKIM!B:J,9,0),DropDowns!G:I,3,0),"")</f>
        <v/>
      </c>
      <c r="E134" s="31" t="str">
        <f>IFERROR(VLOOKUP(B134,OUKIM!B:E,4,0),"")</f>
        <v/>
      </c>
      <c r="F134" s="4" t="str">
        <f>IFERROR(VLOOKUP(B134,OUKIM!B:G,6,0),"")</f>
        <v/>
      </c>
      <c r="G134" s="92"/>
      <c r="H134" s="4" t="str">
        <f t="shared" ref="H134:H197" si="4">IF(B134&lt;&gt;"","Ya ndani:","")</f>
        <v/>
      </c>
      <c r="I134" s="44"/>
      <c r="J134" s="4" t="str">
        <f t="shared" ref="J134:J197" si="5">IF(B134&lt;&gt;"","Ya nje:","")</f>
        <v/>
      </c>
      <c r="K134" s="44"/>
      <c r="L134" s="92"/>
    </row>
    <row r="135" spans="2:12" ht="51" x14ac:dyDescent="0.25">
      <c r="B135" s="24" t="str">
        <f>IFERROR(INDEX(OUKIM!$B$1:$B$396, SMALL(INDEX((OUKIM!$I$1:$I$396="Yes")*(MATCH(ROW(OUKIM!$I$1:$I$396), ROW(OUKIM!$I$1:$I$396)))+(OUKIM!$I$1:$I$396&lt;&gt;"Yes")*1048577, 0, 0), ROW(A131))),"")</f>
        <v/>
      </c>
      <c r="C135" s="91" t="str">
        <f>IFERROR(VLOOKUP(B135,OUKIM!B:C,2,0),"")</f>
        <v/>
      </c>
      <c r="D135" s="42" t="str">
        <f>IFERROR(VLOOKUP(VLOOKUP(B135,OUKIM!B:J,9,0),DropDowns!G:I,3,0),"")</f>
        <v/>
      </c>
      <c r="E135" s="31" t="str">
        <f>IFERROR(VLOOKUP(B135,OUKIM!B:E,4,0),"")</f>
        <v/>
      </c>
      <c r="F135" s="4" t="str">
        <f>IFERROR(VLOOKUP(B135,OUKIM!B:G,6,0),"")</f>
        <v/>
      </c>
      <c r="G135" s="92"/>
      <c r="H135" s="4" t="str">
        <f t="shared" si="4"/>
        <v/>
      </c>
      <c r="I135" s="44"/>
      <c r="J135" s="4" t="str">
        <f t="shared" si="5"/>
        <v/>
      </c>
      <c r="K135" s="44"/>
      <c r="L135" s="92"/>
    </row>
    <row r="136" spans="2:12" ht="51" x14ac:dyDescent="0.25">
      <c r="B136" s="24" t="str">
        <f>IFERROR(INDEX(OUKIM!$B$1:$B$396, SMALL(INDEX((OUKIM!$I$1:$I$396="Yes")*(MATCH(ROW(OUKIM!$I$1:$I$396), ROW(OUKIM!$I$1:$I$396)))+(OUKIM!$I$1:$I$396&lt;&gt;"Yes")*1048577, 0, 0), ROW(A132))),"")</f>
        <v/>
      </c>
      <c r="C136" s="91" t="str">
        <f>IFERROR(VLOOKUP(B136,OUKIM!B:C,2,0),"")</f>
        <v/>
      </c>
      <c r="D136" s="42" t="str">
        <f>IFERROR(VLOOKUP(VLOOKUP(B136,OUKIM!B:J,9,0),DropDowns!G:I,3,0),"")</f>
        <v/>
      </c>
      <c r="E136" s="31" t="str">
        <f>IFERROR(VLOOKUP(B136,OUKIM!B:E,4,0),"")</f>
        <v/>
      </c>
      <c r="F136" s="4" t="str">
        <f>IFERROR(VLOOKUP(B136,OUKIM!B:G,6,0),"")</f>
        <v/>
      </c>
      <c r="G136" s="92"/>
      <c r="H136" s="4" t="str">
        <f t="shared" si="4"/>
        <v/>
      </c>
      <c r="I136" s="44"/>
      <c r="J136" s="4" t="str">
        <f t="shared" si="5"/>
        <v/>
      </c>
      <c r="K136" s="44"/>
      <c r="L136" s="92"/>
    </row>
    <row r="137" spans="2:12" ht="51" x14ac:dyDescent="0.25">
      <c r="B137" s="24" t="str">
        <f>IFERROR(INDEX(OUKIM!$B$1:$B$396, SMALL(INDEX((OUKIM!$I$1:$I$396="Yes")*(MATCH(ROW(OUKIM!$I$1:$I$396), ROW(OUKIM!$I$1:$I$396)))+(OUKIM!$I$1:$I$396&lt;&gt;"Yes")*1048577, 0, 0), ROW(A133))),"")</f>
        <v/>
      </c>
      <c r="C137" s="91" t="str">
        <f>IFERROR(VLOOKUP(B137,OUKIM!B:C,2,0),"")</f>
        <v/>
      </c>
      <c r="D137" s="42" t="str">
        <f>IFERROR(VLOOKUP(VLOOKUP(B137,OUKIM!B:J,9,0),DropDowns!G:I,3,0),"")</f>
        <v/>
      </c>
      <c r="E137" s="31" t="str">
        <f>IFERROR(VLOOKUP(B137,OUKIM!B:E,4,0),"")</f>
        <v/>
      </c>
      <c r="F137" s="4" t="str">
        <f>IFERROR(VLOOKUP(B137,OUKIM!B:G,6,0),"")</f>
        <v/>
      </c>
      <c r="G137" s="92"/>
      <c r="H137" s="4" t="str">
        <f t="shared" si="4"/>
        <v/>
      </c>
      <c r="I137" s="44"/>
      <c r="J137" s="4" t="str">
        <f t="shared" si="5"/>
        <v/>
      </c>
      <c r="K137" s="44"/>
      <c r="L137" s="92"/>
    </row>
    <row r="138" spans="2:12" ht="51" x14ac:dyDescent="0.25">
      <c r="B138" s="24" t="str">
        <f>IFERROR(INDEX(OUKIM!$B$1:$B$396, SMALL(INDEX((OUKIM!$I$1:$I$396="Yes")*(MATCH(ROW(OUKIM!$I$1:$I$396), ROW(OUKIM!$I$1:$I$396)))+(OUKIM!$I$1:$I$396&lt;&gt;"Yes")*1048577, 0, 0), ROW(A134))),"")</f>
        <v/>
      </c>
      <c r="C138" s="91" t="str">
        <f>IFERROR(VLOOKUP(B138,OUKIM!B:C,2,0),"")</f>
        <v/>
      </c>
      <c r="D138" s="42" t="str">
        <f>IFERROR(VLOOKUP(VLOOKUP(B138,OUKIM!B:J,9,0),DropDowns!G:I,3,0),"")</f>
        <v/>
      </c>
      <c r="E138" s="31" t="str">
        <f>IFERROR(VLOOKUP(B138,OUKIM!B:E,4,0),"")</f>
        <v/>
      </c>
      <c r="F138" s="4" t="str">
        <f>IFERROR(VLOOKUP(B138,OUKIM!B:G,6,0),"")</f>
        <v/>
      </c>
      <c r="G138" s="92"/>
      <c r="H138" s="4" t="str">
        <f t="shared" si="4"/>
        <v/>
      </c>
      <c r="I138" s="44"/>
      <c r="J138" s="4" t="str">
        <f t="shared" si="5"/>
        <v/>
      </c>
      <c r="K138" s="44"/>
      <c r="L138" s="92"/>
    </row>
    <row r="139" spans="2:12" ht="51" x14ac:dyDescent="0.25">
      <c r="B139" s="24" t="str">
        <f>IFERROR(INDEX(OUKIM!$B$1:$B$396, SMALL(INDEX((OUKIM!$I$1:$I$396="Yes")*(MATCH(ROW(OUKIM!$I$1:$I$396), ROW(OUKIM!$I$1:$I$396)))+(OUKIM!$I$1:$I$396&lt;&gt;"Yes")*1048577, 0, 0), ROW(A135))),"")</f>
        <v/>
      </c>
      <c r="C139" s="91" t="str">
        <f>IFERROR(VLOOKUP(B139,OUKIM!B:C,2,0),"")</f>
        <v/>
      </c>
      <c r="D139" s="42" t="str">
        <f>IFERROR(VLOOKUP(VLOOKUP(B139,OUKIM!B:J,9,0),DropDowns!G:I,3,0),"")</f>
        <v/>
      </c>
      <c r="E139" s="31" t="str">
        <f>IFERROR(VLOOKUP(B139,OUKIM!B:E,4,0),"")</f>
        <v/>
      </c>
      <c r="F139" s="4" t="str">
        <f>IFERROR(VLOOKUP(B139,OUKIM!B:G,6,0),"")</f>
        <v/>
      </c>
      <c r="G139" s="92"/>
      <c r="H139" s="4" t="str">
        <f t="shared" si="4"/>
        <v/>
      </c>
      <c r="I139" s="44"/>
      <c r="J139" s="4" t="str">
        <f t="shared" si="5"/>
        <v/>
      </c>
      <c r="K139" s="44"/>
      <c r="L139" s="92"/>
    </row>
    <row r="140" spans="2:12" ht="51" x14ac:dyDescent="0.25">
      <c r="B140" s="24" t="str">
        <f>IFERROR(INDEX(OUKIM!$B$1:$B$396, SMALL(INDEX((OUKIM!$I$1:$I$396="Yes")*(MATCH(ROW(OUKIM!$I$1:$I$396), ROW(OUKIM!$I$1:$I$396)))+(OUKIM!$I$1:$I$396&lt;&gt;"Yes")*1048577, 0, 0), ROW(A136))),"")</f>
        <v/>
      </c>
      <c r="C140" s="91" t="str">
        <f>IFERROR(VLOOKUP(B140,OUKIM!B:C,2,0),"")</f>
        <v/>
      </c>
      <c r="D140" s="42" t="str">
        <f>IFERROR(VLOOKUP(VLOOKUP(B140,OUKIM!B:J,9,0),DropDowns!G:I,3,0),"")</f>
        <v/>
      </c>
      <c r="E140" s="31" t="str">
        <f>IFERROR(VLOOKUP(B140,OUKIM!B:E,4,0),"")</f>
        <v/>
      </c>
      <c r="F140" s="4" t="str">
        <f>IFERROR(VLOOKUP(B140,OUKIM!B:G,6,0),"")</f>
        <v/>
      </c>
      <c r="G140" s="92"/>
      <c r="H140" s="4" t="str">
        <f t="shared" si="4"/>
        <v/>
      </c>
      <c r="I140" s="44"/>
      <c r="J140" s="4" t="str">
        <f t="shared" si="5"/>
        <v/>
      </c>
      <c r="K140" s="44"/>
      <c r="L140" s="92"/>
    </row>
    <row r="141" spans="2:12" ht="51" x14ac:dyDescent="0.25">
      <c r="B141" s="24" t="str">
        <f>IFERROR(INDEX(OUKIM!$B$1:$B$396, SMALL(INDEX((OUKIM!$I$1:$I$396="Yes")*(MATCH(ROW(OUKIM!$I$1:$I$396), ROW(OUKIM!$I$1:$I$396)))+(OUKIM!$I$1:$I$396&lt;&gt;"Yes")*1048577, 0, 0), ROW(A137))),"")</f>
        <v/>
      </c>
      <c r="C141" s="91" t="str">
        <f>IFERROR(VLOOKUP(B141,OUKIM!B:C,2,0),"")</f>
        <v/>
      </c>
      <c r="D141" s="42" t="str">
        <f>IFERROR(VLOOKUP(VLOOKUP(B141,OUKIM!B:J,9,0),DropDowns!G:I,3,0),"")</f>
        <v/>
      </c>
      <c r="E141" s="31" t="str">
        <f>IFERROR(VLOOKUP(B141,OUKIM!B:E,4,0),"")</f>
        <v/>
      </c>
      <c r="F141" s="4" t="str">
        <f>IFERROR(VLOOKUP(B141,OUKIM!B:G,6,0),"")</f>
        <v/>
      </c>
      <c r="G141" s="92"/>
      <c r="H141" s="4" t="str">
        <f t="shared" si="4"/>
        <v/>
      </c>
      <c r="I141" s="44"/>
      <c r="J141" s="4" t="str">
        <f t="shared" si="5"/>
        <v/>
      </c>
      <c r="K141" s="44"/>
      <c r="L141" s="92"/>
    </row>
    <row r="142" spans="2:12" ht="51" x14ac:dyDescent="0.25">
      <c r="B142" s="24" t="str">
        <f>IFERROR(INDEX(OUKIM!$B$1:$B$396, SMALL(INDEX((OUKIM!$I$1:$I$396="Yes")*(MATCH(ROW(OUKIM!$I$1:$I$396), ROW(OUKIM!$I$1:$I$396)))+(OUKIM!$I$1:$I$396&lt;&gt;"Yes")*1048577, 0, 0), ROW(A138))),"")</f>
        <v/>
      </c>
      <c r="C142" s="91" t="str">
        <f>IFERROR(VLOOKUP(B142,OUKIM!B:C,2,0),"")</f>
        <v/>
      </c>
      <c r="D142" s="42" t="str">
        <f>IFERROR(VLOOKUP(VLOOKUP(B142,OUKIM!B:J,9,0),DropDowns!G:I,3,0),"")</f>
        <v/>
      </c>
      <c r="E142" s="31" t="str">
        <f>IFERROR(VLOOKUP(B142,OUKIM!B:E,4,0),"")</f>
        <v/>
      </c>
      <c r="F142" s="4" t="str">
        <f>IFERROR(VLOOKUP(B142,OUKIM!B:G,6,0),"")</f>
        <v/>
      </c>
      <c r="G142" s="92"/>
      <c r="H142" s="4" t="str">
        <f t="shared" si="4"/>
        <v/>
      </c>
      <c r="I142" s="44"/>
      <c r="J142" s="4" t="str">
        <f t="shared" si="5"/>
        <v/>
      </c>
      <c r="K142" s="44"/>
      <c r="L142" s="92"/>
    </row>
    <row r="143" spans="2:12" ht="51" x14ac:dyDescent="0.25">
      <c r="B143" s="24" t="str">
        <f>IFERROR(INDEX(OUKIM!$B$1:$B$396, SMALL(INDEX((OUKIM!$I$1:$I$396="Yes")*(MATCH(ROW(OUKIM!$I$1:$I$396), ROW(OUKIM!$I$1:$I$396)))+(OUKIM!$I$1:$I$396&lt;&gt;"Yes")*1048577, 0, 0), ROW(A139))),"")</f>
        <v/>
      </c>
      <c r="C143" s="91" t="str">
        <f>IFERROR(VLOOKUP(B143,OUKIM!B:C,2,0),"")</f>
        <v/>
      </c>
      <c r="D143" s="42" t="str">
        <f>IFERROR(VLOOKUP(VLOOKUP(B143,OUKIM!B:J,9,0),DropDowns!G:I,3,0),"")</f>
        <v/>
      </c>
      <c r="E143" s="31" t="str">
        <f>IFERROR(VLOOKUP(B143,OUKIM!B:E,4,0),"")</f>
        <v/>
      </c>
      <c r="F143" s="4" t="str">
        <f>IFERROR(VLOOKUP(B143,OUKIM!B:G,6,0),"")</f>
        <v/>
      </c>
      <c r="G143" s="92"/>
      <c r="H143" s="4" t="str">
        <f t="shared" si="4"/>
        <v/>
      </c>
      <c r="I143" s="44"/>
      <c r="J143" s="4" t="str">
        <f t="shared" si="5"/>
        <v/>
      </c>
      <c r="K143" s="44"/>
      <c r="L143" s="92"/>
    </row>
    <row r="144" spans="2:12" ht="51" x14ac:dyDescent="0.25">
      <c r="B144" s="24" t="str">
        <f>IFERROR(INDEX(OUKIM!$B$1:$B$396, SMALL(INDEX((OUKIM!$I$1:$I$396="Yes")*(MATCH(ROW(OUKIM!$I$1:$I$396), ROW(OUKIM!$I$1:$I$396)))+(OUKIM!$I$1:$I$396&lt;&gt;"Yes")*1048577, 0, 0), ROW(A140))),"")</f>
        <v/>
      </c>
      <c r="C144" s="91" t="str">
        <f>IFERROR(VLOOKUP(B144,OUKIM!B:C,2,0),"")</f>
        <v/>
      </c>
      <c r="D144" s="42" t="str">
        <f>IFERROR(VLOOKUP(VLOOKUP(B144,OUKIM!B:J,9,0),DropDowns!G:I,3,0),"")</f>
        <v/>
      </c>
      <c r="E144" s="31" t="str">
        <f>IFERROR(VLOOKUP(B144,OUKIM!B:E,4,0),"")</f>
        <v/>
      </c>
      <c r="F144" s="4" t="str">
        <f>IFERROR(VLOOKUP(B144,OUKIM!B:G,6,0),"")</f>
        <v/>
      </c>
      <c r="G144" s="92"/>
      <c r="H144" s="4" t="str">
        <f t="shared" si="4"/>
        <v/>
      </c>
      <c r="I144" s="44"/>
      <c r="J144" s="4" t="str">
        <f t="shared" si="5"/>
        <v/>
      </c>
      <c r="K144" s="44"/>
      <c r="L144" s="92"/>
    </row>
    <row r="145" spans="2:12" ht="51" x14ac:dyDescent="0.25">
      <c r="B145" s="24" t="str">
        <f>IFERROR(INDEX(OUKIM!$B$1:$B$396, SMALL(INDEX((OUKIM!$I$1:$I$396="Yes")*(MATCH(ROW(OUKIM!$I$1:$I$396), ROW(OUKIM!$I$1:$I$396)))+(OUKIM!$I$1:$I$396&lt;&gt;"Yes")*1048577, 0, 0), ROW(A141))),"")</f>
        <v/>
      </c>
      <c r="C145" s="91" t="str">
        <f>IFERROR(VLOOKUP(B145,OUKIM!B:C,2,0),"")</f>
        <v/>
      </c>
      <c r="D145" s="42" t="str">
        <f>IFERROR(VLOOKUP(VLOOKUP(B145,OUKIM!B:J,9,0),DropDowns!G:I,3,0),"")</f>
        <v/>
      </c>
      <c r="E145" s="31" t="str">
        <f>IFERROR(VLOOKUP(B145,OUKIM!B:E,4,0),"")</f>
        <v/>
      </c>
      <c r="F145" s="4" t="str">
        <f>IFERROR(VLOOKUP(B145,OUKIM!B:G,6,0),"")</f>
        <v/>
      </c>
      <c r="G145" s="92"/>
      <c r="H145" s="4" t="str">
        <f t="shared" si="4"/>
        <v/>
      </c>
      <c r="I145" s="44"/>
      <c r="J145" s="4" t="str">
        <f t="shared" si="5"/>
        <v/>
      </c>
      <c r="K145" s="44"/>
      <c r="L145" s="92"/>
    </row>
    <row r="146" spans="2:12" ht="51" x14ac:dyDescent="0.25">
      <c r="B146" s="24" t="str">
        <f>IFERROR(INDEX(OUKIM!$B$1:$B$396, SMALL(INDEX((OUKIM!$I$1:$I$396="Yes")*(MATCH(ROW(OUKIM!$I$1:$I$396), ROW(OUKIM!$I$1:$I$396)))+(OUKIM!$I$1:$I$396&lt;&gt;"Yes")*1048577, 0, 0), ROW(A142))),"")</f>
        <v/>
      </c>
      <c r="C146" s="91" t="str">
        <f>IFERROR(VLOOKUP(B146,OUKIM!B:C,2,0),"")</f>
        <v/>
      </c>
      <c r="D146" s="42" t="str">
        <f>IFERROR(VLOOKUP(VLOOKUP(B146,OUKIM!B:J,9,0),DropDowns!G:I,3,0),"")</f>
        <v/>
      </c>
      <c r="E146" s="31" t="str">
        <f>IFERROR(VLOOKUP(B146,OUKIM!B:E,4,0),"")</f>
        <v/>
      </c>
      <c r="F146" s="4" t="str">
        <f>IFERROR(VLOOKUP(B146,OUKIM!B:G,6,0),"")</f>
        <v/>
      </c>
      <c r="G146" s="92"/>
      <c r="H146" s="4" t="str">
        <f t="shared" si="4"/>
        <v/>
      </c>
      <c r="I146" s="44"/>
      <c r="J146" s="4" t="str">
        <f t="shared" si="5"/>
        <v/>
      </c>
      <c r="K146" s="44"/>
      <c r="L146" s="92"/>
    </row>
    <row r="147" spans="2:12" ht="51" x14ac:dyDescent="0.25">
      <c r="B147" s="24" t="str">
        <f>IFERROR(INDEX(OUKIM!$B$1:$B$396, SMALL(INDEX((OUKIM!$I$1:$I$396="Yes")*(MATCH(ROW(OUKIM!$I$1:$I$396), ROW(OUKIM!$I$1:$I$396)))+(OUKIM!$I$1:$I$396&lt;&gt;"Yes")*1048577, 0, 0), ROW(A143))),"")</f>
        <v/>
      </c>
      <c r="C147" s="91" t="str">
        <f>IFERROR(VLOOKUP(B147,OUKIM!B:C,2,0),"")</f>
        <v/>
      </c>
      <c r="D147" s="42" t="str">
        <f>IFERROR(VLOOKUP(VLOOKUP(B147,OUKIM!B:J,9,0),DropDowns!G:I,3,0),"")</f>
        <v/>
      </c>
      <c r="E147" s="31" t="str">
        <f>IFERROR(VLOOKUP(B147,OUKIM!B:E,4,0),"")</f>
        <v/>
      </c>
      <c r="F147" s="4" t="str">
        <f>IFERROR(VLOOKUP(B147,OUKIM!B:G,6,0),"")</f>
        <v/>
      </c>
      <c r="G147" s="92"/>
      <c r="H147" s="4" t="str">
        <f t="shared" si="4"/>
        <v/>
      </c>
      <c r="I147" s="44"/>
      <c r="J147" s="4" t="str">
        <f t="shared" si="5"/>
        <v/>
      </c>
      <c r="K147" s="44"/>
      <c r="L147" s="92"/>
    </row>
    <row r="148" spans="2:12" ht="51" x14ac:dyDescent="0.25">
      <c r="B148" s="24" t="str">
        <f>IFERROR(INDEX(OUKIM!$B$1:$B$396, SMALL(INDEX((OUKIM!$I$1:$I$396="Yes")*(MATCH(ROW(OUKIM!$I$1:$I$396), ROW(OUKIM!$I$1:$I$396)))+(OUKIM!$I$1:$I$396&lt;&gt;"Yes")*1048577, 0, 0), ROW(A144))),"")</f>
        <v/>
      </c>
      <c r="C148" s="91" t="str">
        <f>IFERROR(VLOOKUP(B148,OUKIM!B:C,2,0),"")</f>
        <v/>
      </c>
      <c r="D148" s="42" t="str">
        <f>IFERROR(VLOOKUP(VLOOKUP(B148,OUKIM!B:J,9,0),DropDowns!G:I,3,0),"")</f>
        <v/>
      </c>
      <c r="E148" s="31" t="str">
        <f>IFERROR(VLOOKUP(B148,OUKIM!B:E,4,0),"")</f>
        <v/>
      </c>
      <c r="F148" s="4" t="str">
        <f>IFERROR(VLOOKUP(B148,OUKIM!B:G,6,0),"")</f>
        <v/>
      </c>
      <c r="G148" s="92"/>
      <c r="H148" s="4" t="str">
        <f t="shared" si="4"/>
        <v/>
      </c>
      <c r="I148" s="44"/>
      <c r="J148" s="4" t="str">
        <f t="shared" si="5"/>
        <v/>
      </c>
      <c r="K148" s="44"/>
      <c r="L148" s="92"/>
    </row>
    <row r="149" spans="2:12" ht="51" x14ac:dyDescent="0.25">
      <c r="B149" s="24" t="str">
        <f>IFERROR(INDEX(OUKIM!$B$1:$B$396, SMALL(INDEX((OUKIM!$I$1:$I$396="Yes")*(MATCH(ROW(OUKIM!$I$1:$I$396), ROW(OUKIM!$I$1:$I$396)))+(OUKIM!$I$1:$I$396&lt;&gt;"Yes")*1048577, 0, 0), ROW(A145))),"")</f>
        <v/>
      </c>
      <c r="C149" s="91" t="str">
        <f>IFERROR(VLOOKUP(B149,OUKIM!B:C,2,0),"")</f>
        <v/>
      </c>
      <c r="D149" s="42" t="str">
        <f>IFERROR(VLOOKUP(VLOOKUP(B149,OUKIM!B:J,9,0),DropDowns!G:I,3,0),"")</f>
        <v/>
      </c>
      <c r="E149" s="31" t="str">
        <f>IFERROR(VLOOKUP(B149,OUKIM!B:E,4,0),"")</f>
        <v/>
      </c>
      <c r="F149" s="4" t="str">
        <f>IFERROR(VLOOKUP(B149,OUKIM!B:G,6,0),"")</f>
        <v/>
      </c>
      <c r="G149" s="92"/>
      <c r="H149" s="4" t="str">
        <f t="shared" si="4"/>
        <v/>
      </c>
      <c r="I149" s="44"/>
      <c r="J149" s="4" t="str">
        <f t="shared" si="5"/>
        <v/>
      </c>
      <c r="K149" s="44"/>
      <c r="L149" s="92"/>
    </row>
    <row r="150" spans="2:12" ht="51" x14ac:dyDescent="0.25">
      <c r="B150" s="24" t="str">
        <f>IFERROR(INDEX(OUKIM!$B$1:$B$396, SMALL(INDEX((OUKIM!$I$1:$I$396="Yes")*(MATCH(ROW(OUKIM!$I$1:$I$396), ROW(OUKIM!$I$1:$I$396)))+(OUKIM!$I$1:$I$396&lt;&gt;"Yes")*1048577, 0, 0), ROW(A146))),"")</f>
        <v/>
      </c>
      <c r="C150" s="91" t="str">
        <f>IFERROR(VLOOKUP(B150,OUKIM!B:C,2,0),"")</f>
        <v/>
      </c>
      <c r="D150" s="42" t="str">
        <f>IFERROR(VLOOKUP(VLOOKUP(B150,OUKIM!B:J,9,0),DropDowns!G:I,3,0),"")</f>
        <v/>
      </c>
      <c r="E150" s="31" t="str">
        <f>IFERROR(VLOOKUP(B150,OUKIM!B:E,4,0),"")</f>
        <v/>
      </c>
      <c r="F150" s="4" t="str">
        <f>IFERROR(VLOOKUP(B150,OUKIM!B:G,6,0),"")</f>
        <v/>
      </c>
      <c r="G150" s="92"/>
      <c r="H150" s="4" t="str">
        <f t="shared" si="4"/>
        <v/>
      </c>
      <c r="I150" s="44"/>
      <c r="J150" s="4" t="str">
        <f t="shared" si="5"/>
        <v/>
      </c>
      <c r="K150" s="44"/>
      <c r="L150" s="92"/>
    </row>
    <row r="151" spans="2:12" ht="51" x14ac:dyDescent="0.25">
      <c r="B151" s="24" t="str">
        <f>IFERROR(INDEX(OUKIM!$B$1:$B$396, SMALL(INDEX((OUKIM!$I$1:$I$396="Yes")*(MATCH(ROW(OUKIM!$I$1:$I$396), ROW(OUKIM!$I$1:$I$396)))+(OUKIM!$I$1:$I$396&lt;&gt;"Yes")*1048577, 0, 0), ROW(A147))),"")</f>
        <v/>
      </c>
      <c r="C151" s="91" t="str">
        <f>IFERROR(VLOOKUP(B151,OUKIM!B:C,2,0),"")</f>
        <v/>
      </c>
      <c r="D151" s="42" t="str">
        <f>IFERROR(VLOOKUP(VLOOKUP(B151,OUKIM!B:J,9,0),DropDowns!G:I,3,0),"")</f>
        <v/>
      </c>
      <c r="E151" s="31" t="str">
        <f>IFERROR(VLOOKUP(B151,OUKIM!B:E,4,0),"")</f>
        <v/>
      </c>
      <c r="F151" s="4" t="str">
        <f>IFERROR(VLOOKUP(B151,OUKIM!B:G,6,0),"")</f>
        <v/>
      </c>
      <c r="G151" s="92"/>
      <c r="H151" s="4" t="str">
        <f t="shared" si="4"/>
        <v/>
      </c>
      <c r="I151" s="44"/>
      <c r="J151" s="4" t="str">
        <f t="shared" si="5"/>
        <v/>
      </c>
      <c r="K151" s="44"/>
      <c r="L151" s="92"/>
    </row>
    <row r="152" spans="2:12" ht="51" x14ac:dyDescent="0.25">
      <c r="B152" s="24" t="str">
        <f>IFERROR(INDEX(OUKIM!$B$1:$B$396, SMALL(INDEX((OUKIM!$I$1:$I$396="Yes")*(MATCH(ROW(OUKIM!$I$1:$I$396), ROW(OUKIM!$I$1:$I$396)))+(OUKIM!$I$1:$I$396&lt;&gt;"Yes")*1048577, 0, 0), ROW(A148))),"")</f>
        <v/>
      </c>
      <c r="C152" s="91" t="str">
        <f>IFERROR(VLOOKUP(B152,OUKIM!B:C,2,0),"")</f>
        <v/>
      </c>
      <c r="D152" s="42" t="str">
        <f>IFERROR(VLOOKUP(VLOOKUP(B152,OUKIM!B:J,9,0),DropDowns!G:I,3,0),"")</f>
        <v/>
      </c>
      <c r="E152" s="31" t="str">
        <f>IFERROR(VLOOKUP(B152,OUKIM!B:E,4,0),"")</f>
        <v/>
      </c>
      <c r="F152" s="4" t="str">
        <f>IFERROR(VLOOKUP(B152,OUKIM!B:G,6,0),"")</f>
        <v/>
      </c>
      <c r="G152" s="92"/>
      <c r="H152" s="4" t="str">
        <f t="shared" si="4"/>
        <v/>
      </c>
      <c r="I152" s="44"/>
      <c r="J152" s="4" t="str">
        <f t="shared" si="5"/>
        <v/>
      </c>
      <c r="K152" s="44"/>
      <c r="L152" s="92"/>
    </row>
    <row r="153" spans="2:12" ht="51" x14ac:dyDescent="0.25">
      <c r="B153" s="24" t="str">
        <f>IFERROR(INDEX(OUKIM!$B$1:$B$396, SMALL(INDEX((OUKIM!$I$1:$I$396="Yes")*(MATCH(ROW(OUKIM!$I$1:$I$396), ROW(OUKIM!$I$1:$I$396)))+(OUKIM!$I$1:$I$396&lt;&gt;"Yes")*1048577, 0, 0), ROW(A149))),"")</f>
        <v/>
      </c>
      <c r="C153" s="91" t="str">
        <f>IFERROR(VLOOKUP(B153,OUKIM!B:C,2,0),"")</f>
        <v/>
      </c>
      <c r="D153" s="42" t="str">
        <f>IFERROR(VLOOKUP(VLOOKUP(B153,OUKIM!B:J,9,0),DropDowns!G:I,3,0),"")</f>
        <v/>
      </c>
      <c r="E153" s="31" t="str">
        <f>IFERROR(VLOOKUP(B153,OUKIM!B:E,4,0),"")</f>
        <v/>
      </c>
      <c r="F153" s="4" t="str">
        <f>IFERROR(VLOOKUP(B153,OUKIM!B:G,6,0),"")</f>
        <v/>
      </c>
      <c r="G153" s="92"/>
      <c r="H153" s="4" t="str">
        <f t="shared" si="4"/>
        <v/>
      </c>
      <c r="I153" s="44"/>
      <c r="J153" s="4" t="str">
        <f t="shared" si="5"/>
        <v/>
      </c>
      <c r="K153" s="44"/>
      <c r="L153" s="92"/>
    </row>
    <row r="154" spans="2:12" ht="51" x14ac:dyDescent="0.25">
      <c r="B154" s="24" t="str">
        <f>IFERROR(INDEX(OUKIM!$B$1:$B$396, SMALL(INDEX((OUKIM!$I$1:$I$396="Yes")*(MATCH(ROW(OUKIM!$I$1:$I$396), ROW(OUKIM!$I$1:$I$396)))+(OUKIM!$I$1:$I$396&lt;&gt;"Yes")*1048577, 0, 0), ROW(A150))),"")</f>
        <v/>
      </c>
      <c r="C154" s="91" t="str">
        <f>IFERROR(VLOOKUP(B154,OUKIM!B:C,2,0),"")</f>
        <v/>
      </c>
      <c r="D154" s="42" t="str">
        <f>IFERROR(VLOOKUP(VLOOKUP(B154,OUKIM!B:J,9,0),DropDowns!G:I,3,0),"")</f>
        <v/>
      </c>
      <c r="E154" s="31" t="str">
        <f>IFERROR(VLOOKUP(B154,OUKIM!B:E,4,0),"")</f>
        <v/>
      </c>
      <c r="F154" s="4" t="str">
        <f>IFERROR(VLOOKUP(B154,OUKIM!B:G,6,0),"")</f>
        <v/>
      </c>
      <c r="G154" s="92"/>
      <c r="H154" s="4" t="str">
        <f t="shared" si="4"/>
        <v/>
      </c>
      <c r="I154" s="44"/>
      <c r="J154" s="4" t="str">
        <f t="shared" si="5"/>
        <v/>
      </c>
      <c r="K154" s="44"/>
      <c r="L154" s="92"/>
    </row>
    <row r="155" spans="2:12" ht="51" x14ac:dyDescent="0.25">
      <c r="B155" s="24" t="str">
        <f>IFERROR(INDEX(OUKIM!$B$1:$B$396, SMALL(INDEX((OUKIM!$I$1:$I$396="Yes")*(MATCH(ROW(OUKIM!$I$1:$I$396), ROW(OUKIM!$I$1:$I$396)))+(OUKIM!$I$1:$I$396&lt;&gt;"Yes")*1048577, 0, 0), ROW(A151))),"")</f>
        <v/>
      </c>
      <c r="C155" s="91" t="str">
        <f>IFERROR(VLOOKUP(B155,OUKIM!B:C,2,0),"")</f>
        <v/>
      </c>
      <c r="D155" s="42" t="str">
        <f>IFERROR(VLOOKUP(VLOOKUP(B155,OUKIM!B:J,9,0),DropDowns!G:I,3,0),"")</f>
        <v/>
      </c>
      <c r="E155" s="31" t="str">
        <f>IFERROR(VLOOKUP(B155,OUKIM!B:E,4,0),"")</f>
        <v/>
      </c>
      <c r="F155" s="4" t="str">
        <f>IFERROR(VLOOKUP(B155,OUKIM!B:G,6,0),"")</f>
        <v/>
      </c>
      <c r="G155" s="92"/>
      <c r="H155" s="4" t="str">
        <f t="shared" si="4"/>
        <v/>
      </c>
      <c r="I155" s="44"/>
      <c r="J155" s="4" t="str">
        <f t="shared" si="5"/>
        <v/>
      </c>
      <c r="K155" s="44"/>
      <c r="L155" s="92"/>
    </row>
    <row r="156" spans="2:12" ht="51" x14ac:dyDescent="0.25">
      <c r="B156" s="24" t="str">
        <f>IFERROR(INDEX(OUKIM!$B$1:$B$396, SMALL(INDEX((OUKIM!$I$1:$I$396="Yes")*(MATCH(ROW(OUKIM!$I$1:$I$396), ROW(OUKIM!$I$1:$I$396)))+(OUKIM!$I$1:$I$396&lt;&gt;"Yes")*1048577, 0, 0), ROW(A152))),"")</f>
        <v/>
      </c>
      <c r="C156" s="91" t="str">
        <f>IFERROR(VLOOKUP(B156,OUKIM!B:C,2,0),"")</f>
        <v/>
      </c>
      <c r="D156" s="42" t="str">
        <f>IFERROR(VLOOKUP(VLOOKUP(B156,OUKIM!B:J,9,0),DropDowns!G:I,3,0),"")</f>
        <v/>
      </c>
      <c r="E156" s="31" t="str">
        <f>IFERROR(VLOOKUP(B156,OUKIM!B:E,4,0),"")</f>
        <v/>
      </c>
      <c r="F156" s="4" t="str">
        <f>IFERROR(VLOOKUP(B156,OUKIM!B:G,6,0),"")</f>
        <v/>
      </c>
      <c r="G156" s="92"/>
      <c r="H156" s="4" t="str">
        <f t="shared" si="4"/>
        <v/>
      </c>
      <c r="I156" s="44"/>
      <c r="J156" s="4" t="str">
        <f t="shared" si="5"/>
        <v/>
      </c>
      <c r="K156" s="44"/>
      <c r="L156" s="92"/>
    </row>
    <row r="157" spans="2:12" ht="51" x14ac:dyDescent="0.25">
      <c r="B157" s="24" t="str">
        <f>IFERROR(INDEX(OUKIM!$B$1:$B$396, SMALL(INDEX((OUKIM!$I$1:$I$396="Yes")*(MATCH(ROW(OUKIM!$I$1:$I$396), ROW(OUKIM!$I$1:$I$396)))+(OUKIM!$I$1:$I$396&lt;&gt;"Yes")*1048577, 0, 0), ROW(A153))),"")</f>
        <v/>
      </c>
      <c r="C157" s="91" t="str">
        <f>IFERROR(VLOOKUP(B157,OUKIM!B:C,2,0),"")</f>
        <v/>
      </c>
      <c r="D157" s="42" t="str">
        <f>IFERROR(VLOOKUP(VLOOKUP(B157,OUKIM!B:J,9,0),DropDowns!G:I,3,0),"")</f>
        <v/>
      </c>
      <c r="E157" s="31" t="str">
        <f>IFERROR(VLOOKUP(B157,OUKIM!B:E,4,0),"")</f>
        <v/>
      </c>
      <c r="F157" s="4" t="str">
        <f>IFERROR(VLOOKUP(B157,OUKIM!B:G,6,0),"")</f>
        <v/>
      </c>
      <c r="G157" s="92"/>
      <c r="H157" s="4" t="str">
        <f t="shared" si="4"/>
        <v/>
      </c>
      <c r="I157" s="44"/>
      <c r="J157" s="4" t="str">
        <f t="shared" si="5"/>
        <v/>
      </c>
      <c r="K157" s="44"/>
      <c r="L157" s="92"/>
    </row>
    <row r="158" spans="2:12" ht="51" x14ac:dyDescent="0.25">
      <c r="B158" s="24" t="str">
        <f>IFERROR(INDEX(OUKIM!$B$1:$B$396, SMALL(INDEX((OUKIM!$I$1:$I$396="Yes")*(MATCH(ROW(OUKIM!$I$1:$I$396), ROW(OUKIM!$I$1:$I$396)))+(OUKIM!$I$1:$I$396&lt;&gt;"Yes")*1048577, 0, 0), ROW(A154))),"")</f>
        <v/>
      </c>
      <c r="C158" s="91" t="str">
        <f>IFERROR(VLOOKUP(B158,OUKIM!B:C,2,0),"")</f>
        <v/>
      </c>
      <c r="D158" s="42" t="str">
        <f>IFERROR(VLOOKUP(VLOOKUP(B158,OUKIM!B:J,9,0),DropDowns!G:I,3,0),"")</f>
        <v/>
      </c>
      <c r="E158" s="31" t="str">
        <f>IFERROR(VLOOKUP(B158,OUKIM!B:E,4,0),"")</f>
        <v/>
      </c>
      <c r="F158" s="4" t="str">
        <f>IFERROR(VLOOKUP(B158,OUKIM!B:G,6,0),"")</f>
        <v/>
      </c>
      <c r="G158" s="92"/>
      <c r="H158" s="4" t="str">
        <f t="shared" si="4"/>
        <v/>
      </c>
      <c r="I158" s="44"/>
      <c r="J158" s="4" t="str">
        <f t="shared" si="5"/>
        <v/>
      </c>
      <c r="K158" s="44"/>
      <c r="L158" s="92"/>
    </row>
    <row r="159" spans="2:12" ht="51" x14ac:dyDescent="0.25">
      <c r="B159" s="24" t="str">
        <f>IFERROR(INDEX(OUKIM!$B$1:$B$396, SMALL(INDEX((OUKIM!$I$1:$I$396="Yes")*(MATCH(ROW(OUKIM!$I$1:$I$396), ROW(OUKIM!$I$1:$I$396)))+(OUKIM!$I$1:$I$396&lt;&gt;"Yes")*1048577, 0, 0), ROW(A155))),"")</f>
        <v/>
      </c>
      <c r="C159" s="91" t="str">
        <f>IFERROR(VLOOKUP(B159,OUKIM!B:C,2,0),"")</f>
        <v/>
      </c>
      <c r="D159" s="42" t="str">
        <f>IFERROR(VLOOKUP(VLOOKUP(B159,OUKIM!B:J,9,0),DropDowns!G:I,3,0),"")</f>
        <v/>
      </c>
      <c r="E159" s="31" t="str">
        <f>IFERROR(VLOOKUP(B159,OUKIM!B:E,4,0),"")</f>
        <v/>
      </c>
      <c r="F159" s="4" t="str">
        <f>IFERROR(VLOOKUP(B159,OUKIM!B:G,6,0),"")</f>
        <v/>
      </c>
      <c r="G159" s="92"/>
      <c r="H159" s="4" t="str">
        <f t="shared" si="4"/>
        <v/>
      </c>
      <c r="I159" s="44"/>
      <c r="J159" s="4" t="str">
        <f t="shared" si="5"/>
        <v/>
      </c>
      <c r="K159" s="44"/>
      <c r="L159" s="92"/>
    </row>
    <row r="160" spans="2:12" ht="51" x14ac:dyDescent="0.25">
      <c r="B160" s="24" t="str">
        <f>IFERROR(INDEX(OUKIM!$B$1:$B$396, SMALL(INDEX((OUKIM!$I$1:$I$396="Yes")*(MATCH(ROW(OUKIM!$I$1:$I$396), ROW(OUKIM!$I$1:$I$396)))+(OUKIM!$I$1:$I$396&lt;&gt;"Yes")*1048577, 0, 0), ROW(A156))),"")</f>
        <v/>
      </c>
      <c r="C160" s="91" t="str">
        <f>IFERROR(VLOOKUP(B160,OUKIM!B:C,2,0),"")</f>
        <v/>
      </c>
      <c r="D160" s="42" t="str">
        <f>IFERROR(VLOOKUP(VLOOKUP(B160,OUKIM!B:J,9,0),DropDowns!G:I,3,0),"")</f>
        <v/>
      </c>
      <c r="E160" s="31" t="str">
        <f>IFERROR(VLOOKUP(B160,OUKIM!B:E,4,0),"")</f>
        <v/>
      </c>
      <c r="F160" s="4" t="str">
        <f>IFERROR(VLOOKUP(B160,OUKIM!B:G,6,0),"")</f>
        <v/>
      </c>
      <c r="G160" s="92"/>
      <c r="H160" s="4" t="str">
        <f t="shared" si="4"/>
        <v/>
      </c>
      <c r="I160" s="44"/>
      <c r="J160" s="4" t="str">
        <f t="shared" si="5"/>
        <v/>
      </c>
      <c r="K160" s="44"/>
      <c r="L160" s="92"/>
    </row>
    <row r="161" spans="2:12" ht="51" x14ac:dyDescent="0.25">
      <c r="B161" s="24" t="str">
        <f>IFERROR(INDEX(OUKIM!$B$1:$B$396, SMALL(INDEX((OUKIM!$I$1:$I$396="Yes")*(MATCH(ROW(OUKIM!$I$1:$I$396), ROW(OUKIM!$I$1:$I$396)))+(OUKIM!$I$1:$I$396&lt;&gt;"Yes")*1048577, 0, 0), ROW(A157))),"")</f>
        <v/>
      </c>
      <c r="C161" s="91" t="str">
        <f>IFERROR(VLOOKUP(B161,OUKIM!B:C,2,0),"")</f>
        <v/>
      </c>
      <c r="D161" s="42" t="str">
        <f>IFERROR(VLOOKUP(VLOOKUP(B161,OUKIM!B:J,9,0),DropDowns!G:I,3,0),"")</f>
        <v/>
      </c>
      <c r="E161" s="31" t="str">
        <f>IFERROR(VLOOKUP(B161,OUKIM!B:E,4,0),"")</f>
        <v/>
      </c>
      <c r="F161" s="4" t="str">
        <f>IFERROR(VLOOKUP(B161,OUKIM!B:G,6,0),"")</f>
        <v/>
      </c>
      <c r="G161" s="92"/>
      <c r="H161" s="4" t="str">
        <f t="shared" si="4"/>
        <v/>
      </c>
      <c r="I161" s="44"/>
      <c r="J161" s="4" t="str">
        <f t="shared" si="5"/>
        <v/>
      </c>
      <c r="K161" s="44"/>
      <c r="L161" s="92"/>
    </row>
    <row r="162" spans="2:12" ht="51" x14ac:dyDescent="0.25">
      <c r="B162" s="24" t="str">
        <f>IFERROR(INDEX(OUKIM!$B$1:$B$396, SMALL(INDEX((OUKIM!$I$1:$I$396="Yes")*(MATCH(ROW(OUKIM!$I$1:$I$396), ROW(OUKIM!$I$1:$I$396)))+(OUKIM!$I$1:$I$396&lt;&gt;"Yes")*1048577, 0, 0), ROW(A158))),"")</f>
        <v/>
      </c>
      <c r="C162" s="91" t="str">
        <f>IFERROR(VLOOKUP(B162,OUKIM!B:C,2,0),"")</f>
        <v/>
      </c>
      <c r="D162" s="42" t="str">
        <f>IFERROR(VLOOKUP(VLOOKUP(B162,OUKIM!B:J,9,0),DropDowns!G:I,3,0),"")</f>
        <v/>
      </c>
      <c r="E162" s="31" t="str">
        <f>IFERROR(VLOOKUP(B162,OUKIM!B:E,4,0),"")</f>
        <v/>
      </c>
      <c r="F162" s="4" t="str">
        <f>IFERROR(VLOOKUP(B162,OUKIM!B:G,6,0),"")</f>
        <v/>
      </c>
      <c r="G162" s="92"/>
      <c r="H162" s="4" t="str">
        <f t="shared" si="4"/>
        <v/>
      </c>
      <c r="I162" s="44"/>
      <c r="J162" s="4" t="str">
        <f t="shared" si="5"/>
        <v/>
      </c>
      <c r="K162" s="44"/>
      <c r="L162" s="92"/>
    </row>
    <row r="163" spans="2:12" ht="51" x14ac:dyDescent="0.25">
      <c r="B163" s="24" t="str">
        <f>IFERROR(INDEX(OUKIM!$B$1:$B$396, SMALL(INDEX((OUKIM!$I$1:$I$396="Yes")*(MATCH(ROW(OUKIM!$I$1:$I$396), ROW(OUKIM!$I$1:$I$396)))+(OUKIM!$I$1:$I$396&lt;&gt;"Yes")*1048577, 0, 0), ROW(A159))),"")</f>
        <v/>
      </c>
      <c r="C163" s="91" t="str">
        <f>IFERROR(VLOOKUP(B163,OUKIM!B:C,2,0),"")</f>
        <v/>
      </c>
      <c r="D163" s="42" t="str">
        <f>IFERROR(VLOOKUP(VLOOKUP(B163,OUKIM!B:J,9,0),DropDowns!G:I,3,0),"")</f>
        <v/>
      </c>
      <c r="E163" s="31" t="str">
        <f>IFERROR(VLOOKUP(B163,OUKIM!B:E,4,0),"")</f>
        <v/>
      </c>
      <c r="F163" s="4" t="str">
        <f>IFERROR(VLOOKUP(B163,OUKIM!B:G,6,0),"")</f>
        <v/>
      </c>
      <c r="G163" s="92"/>
      <c r="H163" s="4" t="str">
        <f t="shared" si="4"/>
        <v/>
      </c>
      <c r="I163" s="44"/>
      <c r="J163" s="4" t="str">
        <f t="shared" si="5"/>
        <v/>
      </c>
      <c r="K163" s="44"/>
      <c r="L163" s="92"/>
    </row>
    <row r="164" spans="2:12" ht="51" x14ac:dyDescent="0.25">
      <c r="B164" s="24" t="str">
        <f>IFERROR(INDEX(OUKIM!$B$1:$B$396, SMALL(INDEX((OUKIM!$I$1:$I$396="Yes")*(MATCH(ROW(OUKIM!$I$1:$I$396), ROW(OUKIM!$I$1:$I$396)))+(OUKIM!$I$1:$I$396&lt;&gt;"Yes")*1048577, 0, 0), ROW(A160))),"")</f>
        <v/>
      </c>
      <c r="C164" s="91" t="str">
        <f>IFERROR(VLOOKUP(B164,OUKIM!B:C,2,0),"")</f>
        <v/>
      </c>
      <c r="D164" s="42" t="str">
        <f>IFERROR(VLOOKUP(VLOOKUP(B164,OUKIM!B:J,9,0),DropDowns!G:I,3,0),"")</f>
        <v/>
      </c>
      <c r="E164" s="31" t="str">
        <f>IFERROR(VLOOKUP(B164,OUKIM!B:E,4,0),"")</f>
        <v/>
      </c>
      <c r="F164" s="4" t="str">
        <f>IFERROR(VLOOKUP(B164,OUKIM!B:G,6,0),"")</f>
        <v/>
      </c>
      <c r="G164" s="92"/>
      <c r="H164" s="4" t="str">
        <f t="shared" si="4"/>
        <v/>
      </c>
      <c r="I164" s="44"/>
      <c r="J164" s="4" t="str">
        <f t="shared" si="5"/>
        <v/>
      </c>
      <c r="K164" s="44"/>
      <c r="L164" s="92"/>
    </row>
    <row r="165" spans="2:12" ht="51" x14ac:dyDescent="0.25">
      <c r="B165" s="24" t="str">
        <f>IFERROR(INDEX(OUKIM!$B$1:$B$396, SMALL(INDEX((OUKIM!$I$1:$I$396="Yes")*(MATCH(ROW(OUKIM!$I$1:$I$396), ROW(OUKIM!$I$1:$I$396)))+(OUKIM!$I$1:$I$396&lt;&gt;"Yes")*1048577, 0, 0), ROW(A161))),"")</f>
        <v/>
      </c>
      <c r="C165" s="91" t="str">
        <f>IFERROR(VLOOKUP(B165,OUKIM!B:C,2,0),"")</f>
        <v/>
      </c>
      <c r="D165" s="42" t="str">
        <f>IFERROR(VLOOKUP(VLOOKUP(B165,OUKIM!B:J,9,0),DropDowns!G:I,3,0),"")</f>
        <v/>
      </c>
      <c r="E165" s="31" t="str">
        <f>IFERROR(VLOOKUP(B165,OUKIM!B:E,4,0),"")</f>
        <v/>
      </c>
      <c r="F165" s="4" t="str">
        <f>IFERROR(VLOOKUP(B165,OUKIM!B:G,6,0),"")</f>
        <v/>
      </c>
      <c r="G165" s="92"/>
      <c r="H165" s="4" t="str">
        <f t="shared" si="4"/>
        <v/>
      </c>
      <c r="I165" s="44"/>
      <c r="J165" s="4" t="str">
        <f t="shared" si="5"/>
        <v/>
      </c>
      <c r="K165" s="44"/>
      <c r="L165" s="92"/>
    </row>
    <row r="166" spans="2:12" ht="51" x14ac:dyDescent="0.25">
      <c r="B166" s="24" t="str">
        <f>IFERROR(INDEX(OUKIM!$B$1:$B$396, SMALL(INDEX((OUKIM!$I$1:$I$396="Yes")*(MATCH(ROW(OUKIM!$I$1:$I$396), ROW(OUKIM!$I$1:$I$396)))+(OUKIM!$I$1:$I$396&lt;&gt;"Yes")*1048577, 0, 0), ROW(A162))),"")</f>
        <v/>
      </c>
      <c r="C166" s="91" t="str">
        <f>IFERROR(VLOOKUP(B166,OUKIM!B:C,2,0),"")</f>
        <v/>
      </c>
      <c r="D166" s="42" t="str">
        <f>IFERROR(VLOOKUP(VLOOKUP(B166,OUKIM!B:J,9,0),DropDowns!G:I,3,0),"")</f>
        <v/>
      </c>
      <c r="E166" s="31" t="str">
        <f>IFERROR(VLOOKUP(B166,OUKIM!B:E,4,0),"")</f>
        <v/>
      </c>
      <c r="F166" s="4" t="str">
        <f>IFERROR(VLOOKUP(B166,OUKIM!B:G,6,0),"")</f>
        <v/>
      </c>
      <c r="G166" s="92"/>
      <c r="H166" s="4" t="str">
        <f t="shared" si="4"/>
        <v/>
      </c>
      <c r="I166" s="44"/>
      <c r="J166" s="4" t="str">
        <f t="shared" si="5"/>
        <v/>
      </c>
      <c r="K166" s="44"/>
      <c r="L166" s="92"/>
    </row>
    <row r="167" spans="2:12" ht="51" x14ac:dyDescent="0.25">
      <c r="B167" s="24" t="str">
        <f>IFERROR(INDEX(OUKIM!$B$1:$B$396, SMALL(INDEX((OUKIM!$I$1:$I$396="Yes")*(MATCH(ROW(OUKIM!$I$1:$I$396), ROW(OUKIM!$I$1:$I$396)))+(OUKIM!$I$1:$I$396&lt;&gt;"Yes")*1048577, 0, 0), ROW(A163))),"")</f>
        <v/>
      </c>
      <c r="C167" s="91" t="str">
        <f>IFERROR(VLOOKUP(B167,OUKIM!B:C,2,0),"")</f>
        <v/>
      </c>
      <c r="D167" s="42" t="str">
        <f>IFERROR(VLOOKUP(VLOOKUP(B167,OUKIM!B:J,9,0),DropDowns!G:I,3,0),"")</f>
        <v/>
      </c>
      <c r="E167" s="31" t="str">
        <f>IFERROR(VLOOKUP(B167,OUKIM!B:E,4,0),"")</f>
        <v/>
      </c>
      <c r="F167" s="4" t="str">
        <f>IFERROR(VLOOKUP(B167,OUKIM!B:G,6,0),"")</f>
        <v/>
      </c>
      <c r="G167" s="92"/>
      <c r="H167" s="4" t="str">
        <f t="shared" si="4"/>
        <v/>
      </c>
      <c r="I167" s="44"/>
      <c r="J167" s="4" t="str">
        <f t="shared" si="5"/>
        <v/>
      </c>
      <c r="K167" s="44"/>
      <c r="L167" s="92"/>
    </row>
    <row r="168" spans="2:12" ht="51" x14ac:dyDescent="0.25">
      <c r="B168" s="24" t="str">
        <f>IFERROR(INDEX(OUKIM!$B$1:$B$396, SMALL(INDEX((OUKIM!$I$1:$I$396="Yes")*(MATCH(ROW(OUKIM!$I$1:$I$396), ROW(OUKIM!$I$1:$I$396)))+(OUKIM!$I$1:$I$396&lt;&gt;"Yes")*1048577, 0, 0), ROW(A164))),"")</f>
        <v/>
      </c>
      <c r="C168" s="91" t="str">
        <f>IFERROR(VLOOKUP(B168,OUKIM!B:C,2,0),"")</f>
        <v/>
      </c>
      <c r="D168" s="42" t="str">
        <f>IFERROR(VLOOKUP(VLOOKUP(B168,OUKIM!B:J,9,0),DropDowns!G:I,3,0),"")</f>
        <v/>
      </c>
      <c r="E168" s="31" t="str">
        <f>IFERROR(VLOOKUP(B168,OUKIM!B:E,4,0),"")</f>
        <v/>
      </c>
      <c r="F168" s="4" t="str">
        <f>IFERROR(VLOOKUP(B168,OUKIM!B:G,6,0),"")</f>
        <v/>
      </c>
      <c r="G168" s="92"/>
      <c r="H168" s="4" t="str">
        <f t="shared" si="4"/>
        <v/>
      </c>
      <c r="I168" s="44"/>
      <c r="J168" s="4" t="str">
        <f t="shared" si="5"/>
        <v/>
      </c>
      <c r="K168" s="44"/>
      <c r="L168" s="92"/>
    </row>
    <row r="169" spans="2:12" ht="51" x14ac:dyDescent="0.25">
      <c r="B169" s="24" t="str">
        <f>IFERROR(INDEX(OUKIM!$B$1:$B$396, SMALL(INDEX((OUKIM!$I$1:$I$396="Yes")*(MATCH(ROW(OUKIM!$I$1:$I$396), ROW(OUKIM!$I$1:$I$396)))+(OUKIM!$I$1:$I$396&lt;&gt;"Yes")*1048577, 0, 0), ROW(A165))),"")</f>
        <v/>
      </c>
      <c r="C169" s="91" t="str">
        <f>IFERROR(VLOOKUP(B169,OUKIM!B:C,2,0),"")</f>
        <v/>
      </c>
      <c r="D169" s="42" t="str">
        <f>IFERROR(VLOOKUP(VLOOKUP(B169,OUKIM!B:J,9,0),DropDowns!G:I,3,0),"")</f>
        <v/>
      </c>
      <c r="E169" s="31" t="str">
        <f>IFERROR(VLOOKUP(B169,OUKIM!B:E,4,0),"")</f>
        <v/>
      </c>
      <c r="F169" s="4" t="str">
        <f>IFERROR(VLOOKUP(B169,OUKIM!B:G,6,0),"")</f>
        <v/>
      </c>
      <c r="G169" s="92"/>
      <c r="H169" s="4" t="str">
        <f t="shared" si="4"/>
        <v/>
      </c>
      <c r="I169" s="44"/>
      <c r="J169" s="4" t="str">
        <f t="shared" si="5"/>
        <v/>
      </c>
      <c r="K169" s="44"/>
      <c r="L169" s="92"/>
    </row>
    <row r="170" spans="2:12" ht="51" x14ac:dyDescent="0.25">
      <c r="B170" s="24" t="str">
        <f>IFERROR(INDEX(OUKIM!$B$1:$B$396, SMALL(INDEX((OUKIM!$I$1:$I$396="Yes")*(MATCH(ROW(OUKIM!$I$1:$I$396), ROW(OUKIM!$I$1:$I$396)))+(OUKIM!$I$1:$I$396&lt;&gt;"Yes")*1048577, 0, 0), ROW(A166))),"")</f>
        <v/>
      </c>
      <c r="C170" s="91" t="str">
        <f>IFERROR(VLOOKUP(B170,OUKIM!B:C,2,0),"")</f>
        <v/>
      </c>
      <c r="D170" s="42" t="str">
        <f>IFERROR(VLOOKUP(VLOOKUP(B170,OUKIM!B:J,9,0),DropDowns!G:I,3,0),"")</f>
        <v/>
      </c>
      <c r="E170" s="31" t="str">
        <f>IFERROR(VLOOKUP(B170,OUKIM!B:E,4,0),"")</f>
        <v/>
      </c>
      <c r="F170" s="4" t="str">
        <f>IFERROR(VLOOKUP(B170,OUKIM!B:G,6,0),"")</f>
        <v/>
      </c>
      <c r="G170" s="92"/>
      <c r="H170" s="4" t="str">
        <f t="shared" si="4"/>
        <v/>
      </c>
      <c r="I170" s="44"/>
      <c r="J170" s="4" t="str">
        <f t="shared" si="5"/>
        <v/>
      </c>
      <c r="K170" s="44"/>
      <c r="L170" s="92"/>
    </row>
    <row r="171" spans="2:12" ht="51" x14ac:dyDescent="0.25">
      <c r="B171" s="24" t="str">
        <f>IFERROR(INDEX(OUKIM!$B$1:$B$396, SMALL(INDEX((OUKIM!$I$1:$I$396="Yes")*(MATCH(ROW(OUKIM!$I$1:$I$396), ROW(OUKIM!$I$1:$I$396)))+(OUKIM!$I$1:$I$396&lt;&gt;"Yes")*1048577, 0, 0), ROW(A167))),"")</f>
        <v/>
      </c>
      <c r="C171" s="91" t="str">
        <f>IFERROR(VLOOKUP(B171,OUKIM!B:C,2,0),"")</f>
        <v/>
      </c>
      <c r="D171" s="42" t="str">
        <f>IFERROR(VLOOKUP(VLOOKUP(B171,OUKIM!B:J,9,0),DropDowns!G:I,3,0),"")</f>
        <v/>
      </c>
      <c r="E171" s="31" t="str">
        <f>IFERROR(VLOOKUP(B171,OUKIM!B:E,4,0),"")</f>
        <v/>
      </c>
      <c r="F171" s="4" t="str">
        <f>IFERROR(VLOOKUP(B171,OUKIM!B:G,6,0),"")</f>
        <v/>
      </c>
      <c r="G171" s="92"/>
      <c r="H171" s="4" t="str">
        <f t="shared" si="4"/>
        <v/>
      </c>
      <c r="I171" s="44"/>
      <c r="J171" s="4" t="str">
        <f t="shared" si="5"/>
        <v/>
      </c>
      <c r="K171" s="44"/>
      <c r="L171" s="92"/>
    </row>
    <row r="172" spans="2:12" ht="51" x14ac:dyDescent="0.25">
      <c r="B172" s="24" t="str">
        <f>IFERROR(INDEX(OUKIM!$B$1:$B$396, SMALL(INDEX((OUKIM!$I$1:$I$396="Yes")*(MATCH(ROW(OUKIM!$I$1:$I$396), ROW(OUKIM!$I$1:$I$396)))+(OUKIM!$I$1:$I$396&lt;&gt;"Yes")*1048577, 0, 0), ROW(A168))),"")</f>
        <v/>
      </c>
      <c r="C172" s="91" t="str">
        <f>IFERROR(VLOOKUP(B172,OUKIM!B:C,2,0),"")</f>
        <v/>
      </c>
      <c r="D172" s="42" t="str">
        <f>IFERROR(VLOOKUP(VLOOKUP(B172,OUKIM!B:J,9,0),DropDowns!G:I,3,0),"")</f>
        <v/>
      </c>
      <c r="E172" s="31" t="str">
        <f>IFERROR(VLOOKUP(B172,OUKIM!B:E,4,0),"")</f>
        <v/>
      </c>
      <c r="F172" s="4" t="str">
        <f>IFERROR(VLOOKUP(B172,OUKIM!B:G,6,0),"")</f>
        <v/>
      </c>
      <c r="G172" s="92"/>
      <c r="H172" s="4" t="str">
        <f t="shared" si="4"/>
        <v/>
      </c>
      <c r="I172" s="44"/>
      <c r="J172" s="4" t="str">
        <f t="shared" si="5"/>
        <v/>
      </c>
      <c r="K172" s="44"/>
      <c r="L172" s="92"/>
    </row>
    <row r="173" spans="2:12" ht="51" x14ac:dyDescent="0.25">
      <c r="B173" s="24" t="str">
        <f>IFERROR(INDEX(OUKIM!$B$1:$B$396, SMALL(INDEX((OUKIM!$I$1:$I$396="Yes")*(MATCH(ROW(OUKIM!$I$1:$I$396), ROW(OUKIM!$I$1:$I$396)))+(OUKIM!$I$1:$I$396&lt;&gt;"Yes")*1048577, 0, 0), ROW(A169))),"")</f>
        <v/>
      </c>
      <c r="C173" s="91" t="str">
        <f>IFERROR(VLOOKUP(B173,OUKIM!B:C,2,0),"")</f>
        <v/>
      </c>
      <c r="D173" s="42" t="str">
        <f>IFERROR(VLOOKUP(VLOOKUP(B173,OUKIM!B:J,9,0),DropDowns!G:I,3,0),"")</f>
        <v/>
      </c>
      <c r="E173" s="31" t="str">
        <f>IFERROR(VLOOKUP(B173,OUKIM!B:E,4,0),"")</f>
        <v/>
      </c>
      <c r="F173" s="4" t="str">
        <f>IFERROR(VLOOKUP(B173,OUKIM!B:G,6,0),"")</f>
        <v/>
      </c>
      <c r="G173" s="92"/>
      <c r="H173" s="4" t="str">
        <f t="shared" si="4"/>
        <v/>
      </c>
      <c r="I173" s="44"/>
      <c r="J173" s="4" t="str">
        <f t="shared" si="5"/>
        <v/>
      </c>
      <c r="K173" s="44"/>
      <c r="L173" s="92"/>
    </row>
    <row r="174" spans="2:12" ht="51" x14ac:dyDescent="0.25">
      <c r="B174" s="24" t="str">
        <f>IFERROR(INDEX(OUKIM!$B$1:$B$396, SMALL(INDEX((OUKIM!$I$1:$I$396="Yes")*(MATCH(ROW(OUKIM!$I$1:$I$396), ROW(OUKIM!$I$1:$I$396)))+(OUKIM!$I$1:$I$396&lt;&gt;"Yes")*1048577, 0, 0), ROW(A170))),"")</f>
        <v/>
      </c>
      <c r="C174" s="91" t="str">
        <f>IFERROR(VLOOKUP(B174,OUKIM!B:C,2,0),"")</f>
        <v/>
      </c>
      <c r="D174" s="42" t="str">
        <f>IFERROR(VLOOKUP(VLOOKUP(B174,OUKIM!B:J,9,0),DropDowns!G:I,3,0),"")</f>
        <v/>
      </c>
      <c r="E174" s="31" t="str">
        <f>IFERROR(VLOOKUP(B174,OUKIM!B:E,4,0),"")</f>
        <v/>
      </c>
      <c r="F174" s="4" t="str">
        <f>IFERROR(VLOOKUP(B174,OUKIM!B:G,6,0),"")</f>
        <v/>
      </c>
      <c r="G174" s="92"/>
      <c r="H174" s="4" t="str">
        <f t="shared" si="4"/>
        <v/>
      </c>
      <c r="I174" s="44"/>
      <c r="J174" s="4" t="str">
        <f t="shared" si="5"/>
        <v/>
      </c>
      <c r="K174" s="44"/>
      <c r="L174" s="92"/>
    </row>
    <row r="175" spans="2:12" ht="51" x14ac:dyDescent="0.25">
      <c r="B175" s="24" t="str">
        <f>IFERROR(INDEX(OUKIM!$B$1:$B$396, SMALL(INDEX((OUKIM!$I$1:$I$396="Yes")*(MATCH(ROW(OUKIM!$I$1:$I$396), ROW(OUKIM!$I$1:$I$396)))+(OUKIM!$I$1:$I$396&lt;&gt;"Yes")*1048577, 0, 0), ROW(A171))),"")</f>
        <v/>
      </c>
      <c r="C175" s="91" t="str">
        <f>IFERROR(VLOOKUP(B175,OUKIM!B:C,2,0),"")</f>
        <v/>
      </c>
      <c r="D175" s="42" t="str">
        <f>IFERROR(VLOOKUP(VLOOKUP(B175,OUKIM!B:J,9,0),DropDowns!G:I,3,0),"")</f>
        <v/>
      </c>
      <c r="E175" s="31" t="str">
        <f>IFERROR(VLOOKUP(B175,OUKIM!B:E,4,0),"")</f>
        <v/>
      </c>
      <c r="F175" s="4" t="str">
        <f>IFERROR(VLOOKUP(B175,OUKIM!B:G,6,0),"")</f>
        <v/>
      </c>
      <c r="G175" s="92"/>
      <c r="H175" s="4" t="str">
        <f t="shared" si="4"/>
        <v/>
      </c>
      <c r="I175" s="44"/>
      <c r="J175" s="4" t="str">
        <f t="shared" si="5"/>
        <v/>
      </c>
      <c r="K175" s="44"/>
      <c r="L175" s="92"/>
    </row>
    <row r="176" spans="2:12" ht="51" x14ac:dyDescent="0.25">
      <c r="B176" s="24" t="str">
        <f>IFERROR(INDEX(OUKIM!$B$1:$B$396, SMALL(INDEX((OUKIM!$I$1:$I$396="Yes")*(MATCH(ROW(OUKIM!$I$1:$I$396), ROW(OUKIM!$I$1:$I$396)))+(OUKIM!$I$1:$I$396&lt;&gt;"Yes")*1048577, 0, 0), ROW(A172))),"")</f>
        <v/>
      </c>
      <c r="C176" s="91" t="str">
        <f>IFERROR(VLOOKUP(B176,OUKIM!B:C,2,0),"")</f>
        <v/>
      </c>
      <c r="D176" s="42" t="str">
        <f>IFERROR(VLOOKUP(VLOOKUP(B176,OUKIM!B:J,9,0),DropDowns!G:I,3,0),"")</f>
        <v/>
      </c>
      <c r="E176" s="31" t="str">
        <f>IFERROR(VLOOKUP(B176,OUKIM!B:E,4,0),"")</f>
        <v/>
      </c>
      <c r="F176" s="4" t="str">
        <f>IFERROR(VLOOKUP(B176,OUKIM!B:G,6,0),"")</f>
        <v/>
      </c>
      <c r="G176" s="92"/>
      <c r="H176" s="4" t="str">
        <f t="shared" si="4"/>
        <v/>
      </c>
      <c r="I176" s="44"/>
      <c r="J176" s="4" t="str">
        <f t="shared" si="5"/>
        <v/>
      </c>
      <c r="K176" s="44"/>
      <c r="L176" s="92"/>
    </row>
    <row r="177" spans="2:12" ht="51" x14ac:dyDescent="0.25">
      <c r="B177" s="24" t="str">
        <f>IFERROR(INDEX(OUKIM!$B$1:$B$396, SMALL(INDEX((OUKIM!$I$1:$I$396="Yes")*(MATCH(ROW(OUKIM!$I$1:$I$396), ROW(OUKIM!$I$1:$I$396)))+(OUKIM!$I$1:$I$396&lt;&gt;"Yes")*1048577, 0, 0), ROW(A173))),"")</f>
        <v/>
      </c>
      <c r="C177" s="91" t="str">
        <f>IFERROR(VLOOKUP(B177,OUKIM!B:C,2,0),"")</f>
        <v/>
      </c>
      <c r="D177" s="42" t="str">
        <f>IFERROR(VLOOKUP(VLOOKUP(B177,OUKIM!B:J,9,0),DropDowns!G:I,3,0),"")</f>
        <v/>
      </c>
      <c r="E177" s="31" t="str">
        <f>IFERROR(VLOOKUP(B177,OUKIM!B:E,4,0),"")</f>
        <v/>
      </c>
      <c r="F177" s="4" t="str">
        <f>IFERROR(VLOOKUP(B177,OUKIM!B:G,6,0),"")</f>
        <v/>
      </c>
      <c r="G177" s="92"/>
      <c r="H177" s="4" t="str">
        <f t="shared" si="4"/>
        <v/>
      </c>
      <c r="I177" s="44"/>
      <c r="J177" s="4" t="str">
        <f t="shared" si="5"/>
        <v/>
      </c>
      <c r="K177" s="44"/>
      <c r="L177" s="92"/>
    </row>
    <row r="178" spans="2:12" ht="51" x14ac:dyDescent="0.25">
      <c r="B178" s="24" t="str">
        <f>IFERROR(INDEX(OUKIM!$B$1:$B$396, SMALL(INDEX((OUKIM!$I$1:$I$396="Yes")*(MATCH(ROW(OUKIM!$I$1:$I$396), ROW(OUKIM!$I$1:$I$396)))+(OUKIM!$I$1:$I$396&lt;&gt;"Yes")*1048577, 0, 0), ROW(A174))),"")</f>
        <v/>
      </c>
      <c r="C178" s="91" t="str">
        <f>IFERROR(VLOOKUP(B178,OUKIM!B:C,2,0),"")</f>
        <v/>
      </c>
      <c r="D178" s="42" t="str">
        <f>IFERROR(VLOOKUP(VLOOKUP(B178,OUKIM!B:J,9,0),DropDowns!G:I,3,0),"")</f>
        <v/>
      </c>
      <c r="E178" s="31" t="str">
        <f>IFERROR(VLOOKUP(B178,OUKIM!B:E,4,0),"")</f>
        <v/>
      </c>
      <c r="F178" s="4" t="str">
        <f>IFERROR(VLOOKUP(B178,OUKIM!B:G,6,0),"")</f>
        <v/>
      </c>
      <c r="G178" s="92"/>
      <c r="H178" s="4" t="str">
        <f t="shared" si="4"/>
        <v/>
      </c>
      <c r="I178" s="44"/>
      <c r="J178" s="4" t="str">
        <f t="shared" si="5"/>
        <v/>
      </c>
      <c r="K178" s="44"/>
      <c r="L178" s="92"/>
    </row>
    <row r="179" spans="2:12" ht="51" x14ac:dyDescent="0.25">
      <c r="B179" s="24" t="str">
        <f>IFERROR(INDEX(OUKIM!$B$1:$B$396, SMALL(INDEX((OUKIM!$I$1:$I$396="Yes")*(MATCH(ROW(OUKIM!$I$1:$I$396), ROW(OUKIM!$I$1:$I$396)))+(OUKIM!$I$1:$I$396&lt;&gt;"Yes")*1048577, 0, 0), ROW(A175))),"")</f>
        <v/>
      </c>
      <c r="C179" s="91" t="str">
        <f>IFERROR(VLOOKUP(B179,OUKIM!B:C,2,0),"")</f>
        <v/>
      </c>
      <c r="D179" s="42" t="str">
        <f>IFERROR(VLOOKUP(VLOOKUP(B179,OUKIM!B:J,9,0),DropDowns!G:I,3,0),"")</f>
        <v/>
      </c>
      <c r="E179" s="31" t="str">
        <f>IFERROR(VLOOKUP(B179,OUKIM!B:E,4,0),"")</f>
        <v/>
      </c>
      <c r="F179" s="4" t="str">
        <f>IFERROR(VLOOKUP(B179,OUKIM!B:G,6,0),"")</f>
        <v/>
      </c>
      <c r="G179" s="92"/>
      <c r="H179" s="4" t="str">
        <f t="shared" si="4"/>
        <v/>
      </c>
      <c r="I179" s="44"/>
      <c r="J179" s="4" t="str">
        <f t="shared" si="5"/>
        <v/>
      </c>
      <c r="K179" s="44"/>
      <c r="L179" s="92"/>
    </row>
    <row r="180" spans="2:12" ht="51" x14ac:dyDescent="0.25">
      <c r="B180" s="24" t="str">
        <f>IFERROR(INDEX(OUKIM!$B$1:$B$396, SMALL(INDEX((OUKIM!$I$1:$I$396="Yes")*(MATCH(ROW(OUKIM!$I$1:$I$396), ROW(OUKIM!$I$1:$I$396)))+(OUKIM!$I$1:$I$396&lt;&gt;"Yes")*1048577, 0, 0), ROW(A176))),"")</f>
        <v/>
      </c>
      <c r="C180" s="91" t="str">
        <f>IFERROR(VLOOKUP(B180,OUKIM!B:C,2,0),"")</f>
        <v/>
      </c>
      <c r="D180" s="42" t="str">
        <f>IFERROR(VLOOKUP(VLOOKUP(B180,OUKIM!B:J,9,0),DropDowns!G:I,3,0),"")</f>
        <v/>
      </c>
      <c r="E180" s="31" t="str">
        <f>IFERROR(VLOOKUP(B180,OUKIM!B:E,4,0),"")</f>
        <v/>
      </c>
      <c r="F180" s="4" t="str">
        <f>IFERROR(VLOOKUP(B180,OUKIM!B:G,6,0),"")</f>
        <v/>
      </c>
      <c r="G180" s="92"/>
      <c r="H180" s="4" t="str">
        <f t="shared" si="4"/>
        <v/>
      </c>
      <c r="I180" s="44"/>
      <c r="J180" s="4" t="str">
        <f t="shared" si="5"/>
        <v/>
      </c>
      <c r="K180" s="44"/>
      <c r="L180" s="92"/>
    </row>
    <row r="181" spans="2:12" ht="51" x14ac:dyDescent="0.25">
      <c r="B181" s="24" t="str">
        <f>IFERROR(INDEX(OUKIM!$B$1:$B$396, SMALL(INDEX((OUKIM!$I$1:$I$396="Yes")*(MATCH(ROW(OUKIM!$I$1:$I$396), ROW(OUKIM!$I$1:$I$396)))+(OUKIM!$I$1:$I$396&lt;&gt;"Yes")*1048577, 0, 0), ROW(A177))),"")</f>
        <v/>
      </c>
      <c r="C181" s="91" t="str">
        <f>IFERROR(VLOOKUP(B181,OUKIM!B:C,2,0),"")</f>
        <v/>
      </c>
      <c r="D181" s="42" t="str">
        <f>IFERROR(VLOOKUP(VLOOKUP(B181,OUKIM!B:J,9,0),DropDowns!G:I,3,0),"")</f>
        <v/>
      </c>
      <c r="E181" s="31" t="str">
        <f>IFERROR(VLOOKUP(B181,OUKIM!B:E,4,0),"")</f>
        <v/>
      </c>
      <c r="F181" s="4" t="str">
        <f>IFERROR(VLOOKUP(B181,OUKIM!B:G,6,0),"")</f>
        <v/>
      </c>
      <c r="G181" s="92"/>
      <c r="H181" s="4" t="str">
        <f t="shared" si="4"/>
        <v/>
      </c>
      <c r="I181" s="44"/>
      <c r="J181" s="4" t="str">
        <f t="shared" si="5"/>
        <v/>
      </c>
      <c r="K181" s="44"/>
      <c r="L181" s="92"/>
    </row>
    <row r="182" spans="2:12" ht="51" x14ac:dyDescent="0.25">
      <c r="B182" s="24" t="str">
        <f>IFERROR(INDEX(OUKIM!$B$1:$B$396, SMALL(INDEX((OUKIM!$I$1:$I$396="Yes")*(MATCH(ROW(OUKIM!$I$1:$I$396), ROW(OUKIM!$I$1:$I$396)))+(OUKIM!$I$1:$I$396&lt;&gt;"Yes")*1048577, 0, 0), ROW(A178))),"")</f>
        <v/>
      </c>
      <c r="C182" s="91" t="str">
        <f>IFERROR(VLOOKUP(B182,OUKIM!B:C,2,0),"")</f>
        <v/>
      </c>
      <c r="D182" s="42" t="str">
        <f>IFERROR(VLOOKUP(VLOOKUP(B182,OUKIM!B:J,9,0),DropDowns!G:I,3,0),"")</f>
        <v/>
      </c>
      <c r="E182" s="31" t="str">
        <f>IFERROR(VLOOKUP(B182,OUKIM!B:E,4,0),"")</f>
        <v/>
      </c>
      <c r="F182" s="4" t="str">
        <f>IFERROR(VLOOKUP(B182,OUKIM!B:G,6,0),"")</f>
        <v/>
      </c>
      <c r="G182" s="92"/>
      <c r="H182" s="4" t="str">
        <f t="shared" si="4"/>
        <v/>
      </c>
      <c r="I182" s="44"/>
      <c r="J182" s="4" t="str">
        <f t="shared" si="5"/>
        <v/>
      </c>
      <c r="K182" s="44"/>
      <c r="L182" s="92"/>
    </row>
    <row r="183" spans="2:12" ht="51" x14ac:dyDescent="0.25">
      <c r="B183" s="24" t="str">
        <f>IFERROR(INDEX(OUKIM!$B$1:$B$396, SMALL(INDEX((OUKIM!$I$1:$I$396="Yes")*(MATCH(ROW(OUKIM!$I$1:$I$396), ROW(OUKIM!$I$1:$I$396)))+(OUKIM!$I$1:$I$396&lt;&gt;"Yes")*1048577, 0, 0), ROW(A179))),"")</f>
        <v/>
      </c>
      <c r="C183" s="91" t="str">
        <f>IFERROR(VLOOKUP(B183,OUKIM!B:C,2,0),"")</f>
        <v/>
      </c>
      <c r="D183" s="42" t="str">
        <f>IFERROR(VLOOKUP(VLOOKUP(B183,OUKIM!B:J,9,0),DropDowns!G:I,3,0),"")</f>
        <v/>
      </c>
      <c r="E183" s="31" t="str">
        <f>IFERROR(VLOOKUP(B183,OUKIM!B:E,4,0),"")</f>
        <v/>
      </c>
      <c r="F183" s="4" t="str">
        <f>IFERROR(VLOOKUP(B183,OUKIM!B:G,6,0),"")</f>
        <v/>
      </c>
      <c r="G183" s="92"/>
      <c r="H183" s="4" t="str">
        <f t="shared" si="4"/>
        <v/>
      </c>
      <c r="I183" s="44"/>
      <c r="J183" s="4" t="str">
        <f t="shared" si="5"/>
        <v/>
      </c>
      <c r="K183" s="44"/>
      <c r="L183" s="92"/>
    </row>
    <row r="184" spans="2:12" ht="51" x14ac:dyDescent="0.25">
      <c r="B184" s="24" t="str">
        <f>IFERROR(INDEX(OUKIM!$B$1:$B$396, SMALL(INDEX((OUKIM!$I$1:$I$396="Yes")*(MATCH(ROW(OUKIM!$I$1:$I$396), ROW(OUKIM!$I$1:$I$396)))+(OUKIM!$I$1:$I$396&lt;&gt;"Yes")*1048577, 0, 0), ROW(A180))),"")</f>
        <v/>
      </c>
      <c r="C184" s="91" t="str">
        <f>IFERROR(VLOOKUP(B184,OUKIM!B:C,2,0),"")</f>
        <v/>
      </c>
      <c r="D184" s="42" t="str">
        <f>IFERROR(VLOOKUP(VLOOKUP(B184,OUKIM!B:J,9,0),DropDowns!G:I,3,0),"")</f>
        <v/>
      </c>
      <c r="E184" s="31" t="str">
        <f>IFERROR(VLOOKUP(B184,OUKIM!B:E,4,0),"")</f>
        <v/>
      </c>
      <c r="F184" s="4" t="str">
        <f>IFERROR(VLOOKUP(B184,OUKIM!B:G,6,0),"")</f>
        <v/>
      </c>
      <c r="G184" s="92"/>
      <c r="H184" s="4" t="str">
        <f t="shared" si="4"/>
        <v/>
      </c>
      <c r="I184" s="44"/>
      <c r="J184" s="4" t="str">
        <f t="shared" si="5"/>
        <v/>
      </c>
      <c r="K184" s="44"/>
      <c r="L184" s="92"/>
    </row>
    <row r="185" spans="2:12" ht="51" x14ac:dyDescent="0.25">
      <c r="B185" s="24" t="str">
        <f>IFERROR(INDEX(OUKIM!$B$1:$B$396, SMALL(INDEX((OUKIM!$I$1:$I$396="Yes")*(MATCH(ROW(OUKIM!$I$1:$I$396), ROW(OUKIM!$I$1:$I$396)))+(OUKIM!$I$1:$I$396&lt;&gt;"Yes")*1048577, 0, 0), ROW(A181))),"")</f>
        <v/>
      </c>
      <c r="C185" s="91" t="str">
        <f>IFERROR(VLOOKUP(B185,OUKIM!B:C,2,0),"")</f>
        <v/>
      </c>
      <c r="D185" s="42" t="str">
        <f>IFERROR(VLOOKUP(VLOOKUP(B185,OUKIM!B:J,9,0),DropDowns!G:I,3,0),"")</f>
        <v/>
      </c>
      <c r="E185" s="31" t="str">
        <f>IFERROR(VLOOKUP(B185,OUKIM!B:E,4,0),"")</f>
        <v/>
      </c>
      <c r="F185" s="4" t="str">
        <f>IFERROR(VLOOKUP(B185,OUKIM!B:G,6,0),"")</f>
        <v/>
      </c>
      <c r="G185" s="92"/>
      <c r="H185" s="4" t="str">
        <f t="shared" si="4"/>
        <v/>
      </c>
      <c r="I185" s="44"/>
      <c r="J185" s="4" t="str">
        <f t="shared" si="5"/>
        <v/>
      </c>
      <c r="K185" s="44"/>
      <c r="L185" s="92"/>
    </row>
    <row r="186" spans="2:12" ht="51" x14ac:dyDescent="0.25">
      <c r="B186" s="24" t="str">
        <f>IFERROR(INDEX(OUKIM!$B$1:$B$396, SMALL(INDEX((OUKIM!$I$1:$I$396="Yes")*(MATCH(ROW(OUKIM!$I$1:$I$396), ROW(OUKIM!$I$1:$I$396)))+(OUKIM!$I$1:$I$396&lt;&gt;"Yes")*1048577, 0, 0), ROW(A182))),"")</f>
        <v/>
      </c>
      <c r="C186" s="91" t="str">
        <f>IFERROR(VLOOKUP(B186,OUKIM!B:C,2,0),"")</f>
        <v/>
      </c>
      <c r="D186" s="42" t="str">
        <f>IFERROR(VLOOKUP(VLOOKUP(B186,OUKIM!B:J,9,0),DropDowns!G:I,3,0),"")</f>
        <v/>
      </c>
      <c r="E186" s="31" t="str">
        <f>IFERROR(VLOOKUP(B186,OUKIM!B:E,4,0),"")</f>
        <v/>
      </c>
      <c r="F186" s="4" t="str">
        <f>IFERROR(VLOOKUP(B186,OUKIM!B:G,6,0),"")</f>
        <v/>
      </c>
      <c r="G186" s="92"/>
      <c r="H186" s="4" t="str">
        <f t="shared" si="4"/>
        <v/>
      </c>
      <c r="I186" s="44"/>
      <c r="J186" s="4" t="str">
        <f t="shared" si="5"/>
        <v/>
      </c>
      <c r="K186" s="44"/>
      <c r="L186" s="92"/>
    </row>
    <row r="187" spans="2:12" ht="51" x14ac:dyDescent="0.25">
      <c r="B187" s="24" t="str">
        <f>IFERROR(INDEX(OUKIM!$B$1:$B$396, SMALL(INDEX((OUKIM!$I$1:$I$396="Yes")*(MATCH(ROW(OUKIM!$I$1:$I$396), ROW(OUKIM!$I$1:$I$396)))+(OUKIM!$I$1:$I$396&lt;&gt;"Yes")*1048577, 0, 0), ROW(A183))),"")</f>
        <v/>
      </c>
      <c r="C187" s="91" t="str">
        <f>IFERROR(VLOOKUP(B187,OUKIM!B:C,2,0),"")</f>
        <v/>
      </c>
      <c r="D187" s="42" t="str">
        <f>IFERROR(VLOOKUP(VLOOKUP(B187,OUKIM!B:J,9,0),DropDowns!G:I,3,0),"")</f>
        <v/>
      </c>
      <c r="E187" s="31" t="str">
        <f>IFERROR(VLOOKUP(B187,OUKIM!B:E,4,0),"")</f>
        <v/>
      </c>
      <c r="F187" s="4" t="str">
        <f>IFERROR(VLOOKUP(B187,OUKIM!B:G,6,0),"")</f>
        <v/>
      </c>
      <c r="G187" s="92"/>
      <c r="H187" s="4" t="str">
        <f t="shared" si="4"/>
        <v/>
      </c>
      <c r="I187" s="44"/>
      <c r="J187" s="4" t="str">
        <f t="shared" si="5"/>
        <v/>
      </c>
      <c r="K187" s="44"/>
      <c r="L187" s="92"/>
    </row>
    <row r="188" spans="2:12" ht="51" x14ac:dyDescent="0.25">
      <c r="B188" s="24" t="str">
        <f>IFERROR(INDEX(OUKIM!$B$1:$B$396, SMALL(INDEX((OUKIM!$I$1:$I$396="Yes")*(MATCH(ROW(OUKIM!$I$1:$I$396), ROW(OUKIM!$I$1:$I$396)))+(OUKIM!$I$1:$I$396&lt;&gt;"Yes")*1048577, 0, 0), ROW(A184))),"")</f>
        <v/>
      </c>
      <c r="C188" s="91" t="str">
        <f>IFERROR(VLOOKUP(B188,OUKIM!B:C,2,0),"")</f>
        <v/>
      </c>
      <c r="D188" s="42" t="str">
        <f>IFERROR(VLOOKUP(VLOOKUP(B188,OUKIM!B:J,9,0),DropDowns!G:I,3,0),"")</f>
        <v/>
      </c>
      <c r="E188" s="31" t="str">
        <f>IFERROR(VLOOKUP(B188,OUKIM!B:E,4,0),"")</f>
        <v/>
      </c>
      <c r="F188" s="4" t="str">
        <f>IFERROR(VLOOKUP(B188,OUKIM!B:G,6,0),"")</f>
        <v/>
      </c>
      <c r="G188" s="92"/>
      <c r="H188" s="4" t="str">
        <f t="shared" si="4"/>
        <v/>
      </c>
      <c r="I188" s="44"/>
      <c r="J188" s="4" t="str">
        <f t="shared" si="5"/>
        <v/>
      </c>
      <c r="K188" s="44"/>
      <c r="L188" s="92"/>
    </row>
    <row r="189" spans="2:12" ht="51" x14ac:dyDescent="0.25">
      <c r="B189" s="24" t="str">
        <f>IFERROR(INDEX(OUKIM!$B$1:$B$396, SMALL(INDEX((OUKIM!$I$1:$I$396="Yes")*(MATCH(ROW(OUKIM!$I$1:$I$396), ROW(OUKIM!$I$1:$I$396)))+(OUKIM!$I$1:$I$396&lt;&gt;"Yes")*1048577, 0, 0), ROW(A185))),"")</f>
        <v/>
      </c>
      <c r="C189" s="91" t="str">
        <f>IFERROR(VLOOKUP(B189,OUKIM!B:C,2,0),"")</f>
        <v/>
      </c>
      <c r="D189" s="42" t="str">
        <f>IFERROR(VLOOKUP(VLOOKUP(B189,OUKIM!B:J,9,0),DropDowns!G:I,3,0),"")</f>
        <v/>
      </c>
      <c r="E189" s="31" t="str">
        <f>IFERROR(VLOOKUP(B189,OUKIM!B:E,4,0),"")</f>
        <v/>
      </c>
      <c r="F189" s="4" t="str">
        <f>IFERROR(VLOOKUP(B189,OUKIM!B:G,6,0),"")</f>
        <v/>
      </c>
      <c r="G189" s="92"/>
      <c r="H189" s="4" t="str">
        <f t="shared" si="4"/>
        <v/>
      </c>
      <c r="I189" s="44"/>
      <c r="J189" s="4" t="str">
        <f t="shared" si="5"/>
        <v/>
      </c>
      <c r="K189" s="44"/>
      <c r="L189" s="92"/>
    </row>
    <row r="190" spans="2:12" ht="51" x14ac:dyDescent="0.25">
      <c r="B190" s="24" t="str">
        <f>IFERROR(INDEX(OUKIM!$B$1:$B$396, SMALL(INDEX((OUKIM!$I$1:$I$396="Yes")*(MATCH(ROW(OUKIM!$I$1:$I$396), ROW(OUKIM!$I$1:$I$396)))+(OUKIM!$I$1:$I$396&lt;&gt;"Yes")*1048577, 0, 0), ROW(A186))),"")</f>
        <v/>
      </c>
      <c r="C190" s="91" t="str">
        <f>IFERROR(VLOOKUP(B190,OUKIM!B:C,2,0),"")</f>
        <v/>
      </c>
      <c r="D190" s="42" t="str">
        <f>IFERROR(VLOOKUP(VLOOKUP(B190,OUKIM!B:J,9,0),DropDowns!G:I,3,0),"")</f>
        <v/>
      </c>
      <c r="E190" s="31" t="str">
        <f>IFERROR(VLOOKUP(B190,OUKIM!B:E,4,0),"")</f>
        <v/>
      </c>
      <c r="F190" s="4" t="str">
        <f>IFERROR(VLOOKUP(B190,OUKIM!B:G,6,0),"")</f>
        <v/>
      </c>
      <c r="G190" s="92"/>
      <c r="H190" s="4" t="str">
        <f t="shared" si="4"/>
        <v/>
      </c>
      <c r="I190" s="44"/>
      <c r="J190" s="4" t="str">
        <f t="shared" si="5"/>
        <v/>
      </c>
      <c r="K190" s="44"/>
      <c r="L190" s="92"/>
    </row>
    <row r="191" spans="2:12" ht="51" x14ac:dyDescent="0.25">
      <c r="B191" s="24" t="str">
        <f>IFERROR(INDEX(OUKIM!$B$1:$B$396, SMALL(INDEX((OUKIM!$I$1:$I$396="Yes")*(MATCH(ROW(OUKIM!$I$1:$I$396), ROW(OUKIM!$I$1:$I$396)))+(OUKIM!$I$1:$I$396&lt;&gt;"Yes")*1048577, 0, 0), ROW(A187))),"")</f>
        <v/>
      </c>
      <c r="C191" s="91" t="str">
        <f>IFERROR(VLOOKUP(B191,OUKIM!B:C,2,0),"")</f>
        <v/>
      </c>
      <c r="D191" s="42" t="str">
        <f>IFERROR(VLOOKUP(VLOOKUP(B191,OUKIM!B:J,9,0),DropDowns!G:I,3,0),"")</f>
        <v/>
      </c>
      <c r="E191" s="31" t="str">
        <f>IFERROR(VLOOKUP(B191,OUKIM!B:E,4,0),"")</f>
        <v/>
      </c>
      <c r="F191" s="4" t="str">
        <f>IFERROR(VLOOKUP(B191,OUKIM!B:G,6,0),"")</f>
        <v/>
      </c>
      <c r="G191" s="92"/>
      <c r="H191" s="4" t="str">
        <f t="shared" si="4"/>
        <v/>
      </c>
      <c r="I191" s="44"/>
      <c r="J191" s="4" t="str">
        <f t="shared" si="5"/>
        <v/>
      </c>
      <c r="K191" s="44"/>
      <c r="L191" s="92"/>
    </row>
    <row r="192" spans="2:12" ht="51" x14ac:dyDescent="0.25">
      <c r="B192" s="24" t="str">
        <f>IFERROR(INDEX(OUKIM!$B$1:$B$396, SMALL(INDEX((OUKIM!$I$1:$I$396="Yes")*(MATCH(ROW(OUKIM!$I$1:$I$396), ROW(OUKIM!$I$1:$I$396)))+(OUKIM!$I$1:$I$396&lt;&gt;"Yes")*1048577, 0, 0), ROW(A188))),"")</f>
        <v/>
      </c>
      <c r="C192" s="91" t="str">
        <f>IFERROR(VLOOKUP(B192,OUKIM!B:C,2,0),"")</f>
        <v/>
      </c>
      <c r="D192" s="42" t="str">
        <f>IFERROR(VLOOKUP(VLOOKUP(B192,OUKIM!B:J,9,0),DropDowns!G:I,3,0),"")</f>
        <v/>
      </c>
      <c r="E192" s="31" t="str">
        <f>IFERROR(VLOOKUP(B192,OUKIM!B:E,4,0),"")</f>
        <v/>
      </c>
      <c r="F192" s="4" t="str">
        <f>IFERROR(VLOOKUP(B192,OUKIM!B:G,6,0),"")</f>
        <v/>
      </c>
      <c r="G192" s="92"/>
      <c r="H192" s="4" t="str">
        <f t="shared" si="4"/>
        <v/>
      </c>
      <c r="I192" s="44"/>
      <c r="J192" s="4" t="str">
        <f t="shared" si="5"/>
        <v/>
      </c>
      <c r="K192" s="44"/>
      <c r="L192" s="92"/>
    </row>
    <row r="193" spans="2:12" ht="51" x14ac:dyDescent="0.25">
      <c r="B193" s="24" t="str">
        <f>IFERROR(INDEX(OUKIM!$B$1:$B$396, SMALL(INDEX((OUKIM!$I$1:$I$396="Yes")*(MATCH(ROW(OUKIM!$I$1:$I$396), ROW(OUKIM!$I$1:$I$396)))+(OUKIM!$I$1:$I$396&lt;&gt;"Yes")*1048577, 0, 0), ROW(A189))),"")</f>
        <v/>
      </c>
      <c r="C193" s="91" t="str">
        <f>IFERROR(VLOOKUP(B193,OUKIM!B:C,2,0),"")</f>
        <v/>
      </c>
      <c r="D193" s="42" t="str">
        <f>IFERROR(VLOOKUP(VLOOKUP(B193,OUKIM!B:J,9,0),DropDowns!G:I,3,0),"")</f>
        <v/>
      </c>
      <c r="E193" s="31" t="str">
        <f>IFERROR(VLOOKUP(B193,OUKIM!B:E,4,0),"")</f>
        <v/>
      </c>
      <c r="F193" s="4" t="str">
        <f>IFERROR(VLOOKUP(B193,OUKIM!B:G,6,0),"")</f>
        <v/>
      </c>
      <c r="G193" s="92"/>
      <c r="H193" s="4" t="str">
        <f t="shared" si="4"/>
        <v/>
      </c>
      <c r="I193" s="44"/>
      <c r="J193" s="4" t="str">
        <f t="shared" si="5"/>
        <v/>
      </c>
      <c r="K193" s="44"/>
      <c r="L193" s="92"/>
    </row>
    <row r="194" spans="2:12" ht="51" x14ac:dyDescent="0.25">
      <c r="B194" s="24" t="str">
        <f>IFERROR(INDEX(OUKIM!$B$1:$B$396, SMALL(INDEX((OUKIM!$I$1:$I$396="Yes")*(MATCH(ROW(OUKIM!$I$1:$I$396), ROW(OUKIM!$I$1:$I$396)))+(OUKIM!$I$1:$I$396&lt;&gt;"Yes")*1048577, 0, 0), ROW(A190))),"")</f>
        <v/>
      </c>
      <c r="C194" s="91" t="str">
        <f>IFERROR(VLOOKUP(B194,OUKIM!B:C,2,0),"")</f>
        <v/>
      </c>
      <c r="D194" s="42" t="str">
        <f>IFERROR(VLOOKUP(VLOOKUP(B194,OUKIM!B:J,9,0),DropDowns!G:I,3,0),"")</f>
        <v/>
      </c>
      <c r="E194" s="31" t="str">
        <f>IFERROR(VLOOKUP(B194,OUKIM!B:E,4,0),"")</f>
        <v/>
      </c>
      <c r="F194" s="4" t="str">
        <f>IFERROR(VLOOKUP(B194,OUKIM!B:G,6,0),"")</f>
        <v/>
      </c>
      <c r="G194" s="92"/>
      <c r="H194" s="4" t="str">
        <f t="shared" si="4"/>
        <v/>
      </c>
      <c r="I194" s="44"/>
      <c r="J194" s="4" t="str">
        <f t="shared" si="5"/>
        <v/>
      </c>
      <c r="K194" s="44"/>
      <c r="L194" s="92"/>
    </row>
    <row r="195" spans="2:12" ht="51" x14ac:dyDescent="0.25">
      <c r="B195" s="24" t="str">
        <f>IFERROR(INDEX(OUKIM!$B$1:$B$396, SMALL(INDEX((OUKIM!$I$1:$I$396="Yes")*(MATCH(ROW(OUKIM!$I$1:$I$396), ROW(OUKIM!$I$1:$I$396)))+(OUKIM!$I$1:$I$396&lt;&gt;"Yes")*1048577, 0, 0), ROW(A191))),"")</f>
        <v/>
      </c>
      <c r="C195" s="91" t="str">
        <f>IFERROR(VLOOKUP(B195,OUKIM!B:C,2,0),"")</f>
        <v/>
      </c>
      <c r="D195" s="42" t="str">
        <f>IFERROR(VLOOKUP(VLOOKUP(B195,OUKIM!B:J,9,0),DropDowns!G:I,3,0),"")</f>
        <v/>
      </c>
      <c r="E195" s="31" t="str">
        <f>IFERROR(VLOOKUP(B195,OUKIM!B:E,4,0),"")</f>
        <v/>
      </c>
      <c r="F195" s="4" t="str">
        <f>IFERROR(VLOOKUP(B195,OUKIM!B:G,6,0),"")</f>
        <v/>
      </c>
      <c r="G195" s="92"/>
      <c r="H195" s="4" t="str">
        <f t="shared" si="4"/>
        <v/>
      </c>
      <c r="I195" s="44"/>
      <c r="J195" s="4" t="str">
        <f t="shared" si="5"/>
        <v/>
      </c>
      <c r="K195" s="44"/>
      <c r="L195" s="92"/>
    </row>
    <row r="196" spans="2:12" ht="51" x14ac:dyDescent="0.25">
      <c r="B196" s="24" t="str">
        <f>IFERROR(INDEX(OUKIM!$B$1:$B$396, SMALL(INDEX((OUKIM!$I$1:$I$396="Yes")*(MATCH(ROW(OUKIM!$I$1:$I$396), ROW(OUKIM!$I$1:$I$396)))+(OUKIM!$I$1:$I$396&lt;&gt;"Yes")*1048577, 0, 0), ROW(A192))),"")</f>
        <v/>
      </c>
      <c r="C196" s="91" t="str">
        <f>IFERROR(VLOOKUP(B196,OUKIM!B:C,2,0),"")</f>
        <v/>
      </c>
      <c r="D196" s="42" t="str">
        <f>IFERROR(VLOOKUP(VLOOKUP(B196,OUKIM!B:J,9,0),DropDowns!G:I,3,0),"")</f>
        <v/>
      </c>
      <c r="E196" s="31" t="str">
        <f>IFERROR(VLOOKUP(B196,OUKIM!B:E,4,0),"")</f>
        <v/>
      </c>
      <c r="F196" s="4" t="str">
        <f>IFERROR(VLOOKUP(B196,OUKIM!B:G,6,0),"")</f>
        <v/>
      </c>
      <c r="G196" s="92"/>
      <c r="H196" s="4" t="str">
        <f t="shared" si="4"/>
        <v/>
      </c>
      <c r="I196" s="44"/>
      <c r="J196" s="4" t="str">
        <f t="shared" si="5"/>
        <v/>
      </c>
      <c r="K196" s="44"/>
      <c r="L196" s="92"/>
    </row>
    <row r="197" spans="2:12" ht="51" x14ac:dyDescent="0.25">
      <c r="B197" s="24" t="str">
        <f>IFERROR(INDEX(OUKIM!$B$1:$B$396, SMALL(INDEX((OUKIM!$I$1:$I$396="Yes")*(MATCH(ROW(OUKIM!$I$1:$I$396), ROW(OUKIM!$I$1:$I$396)))+(OUKIM!$I$1:$I$396&lt;&gt;"Yes")*1048577, 0, 0), ROW(A193))),"")</f>
        <v/>
      </c>
      <c r="C197" s="91" t="str">
        <f>IFERROR(VLOOKUP(B197,OUKIM!B:C,2,0),"")</f>
        <v/>
      </c>
      <c r="D197" s="42" t="str">
        <f>IFERROR(VLOOKUP(VLOOKUP(B197,OUKIM!B:J,9,0),DropDowns!G:I,3,0),"")</f>
        <v/>
      </c>
      <c r="E197" s="31" t="str">
        <f>IFERROR(VLOOKUP(B197,OUKIM!B:E,4,0),"")</f>
        <v/>
      </c>
      <c r="F197" s="4" t="str">
        <f>IFERROR(VLOOKUP(B197,OUKIM!B:G,6,0),"")</f>
        <v/>
      </c>
      <c r="G197" s="92"/>
      <c r="H197" s="4" t="str">
        <f t="shared" si="4"/>
        <v/>
      </c>
      <c r="I197" s="44"/>
      <c r="J197" s="4" t="str">
        <f t="shared" si="5"/>
        <v/>
      </c>
      <c r="K197" s="44"/>
      <c r="L197" s="92"/>
    </row>
    <row r="198" spans="2:12" x14ac:dyDescent="0.35">
      <c r="B198" s="24" t="str">
        <f>IFERROR(INDEX(OUKIM!$B$1:$B$396, SMALL(INDEX((OUKIM!$I$1:$I$396="Yes")*(MATCH(ROW(OUKIM!$I$1:$I$396), ROW(OUKIM!$I$1:$I$396)))+(OUKIM!$I$1:$I$396&lt;&gt;"Yes")*1048577, 0, 0), ROW(A194))),"")</f>
        <v/>
      </c>
      <c r="C198" s="91" t="str">
        <f>IFERROR(VLOOKUP(B198,OUKIM!B:C,2,0),"")</f>
        <v/>
      </c>
      <c r="D198" s="42" t="str">
        <f>IFERROR(VLOOKUP(VLOOKUP(B198,OUKIM!B:J,9,0),DropDowns!G:I,3,0),"")</f>
        <v/>
      </c>
      <c r="E198" s="31" t="str">
        <f>IFERROR(VLOOKUP(B198,OUKIM!B:E,4,0),"")</f>
        <v/>
      </c>
      <c r="F198" s="4" t="str">
        <f>IFERROR(VLOOKUP(B198,OUKIM!B:G,6,0),"")</f>
        <v/>
      </c>
      <c r="G198" s="92"/>
      <c r="H198" s="4" t="str">
        <f t="shared" ref="H198:H200" si="6">IF(B198&lt;&gt;"","Ya ndani:","")</f>
        <v/>
      </c>
      <c r="I198" s="44"/>
      <c r="J198" s="4" t="str">
        <f t="shared" ref="J198:J200" si="7">IF(B198&lt;&gt;"","Ya nje:","")</f>
        <v/>
      </c>
      <c r="K198" s="44"/>
      <c r="L198" s="92"/>
    </row>
    <row r="199" spans="2:12" x14ac:dyDescent="0.35">
      <c r="B199" s="24" t="str">
        <f>IFERROR(INDEX(OUKIM!$B$1:$B$396, SMALL(INDEX((OUKIM!$I$1:$I$396="Yes")*(MATCH(ROW(OUKIM!$I$1:$I$396), ROW(OUKIM!$I$1:$I$396)))+(OUKIM!$I$1:$I$396&lt;&gt;"Yes")*1048577, 0, 0), ROW(A195))),"")</f>
        <v/>
      </c>
      <c r="C199" s="91" t="str">
        <f>IFERROR(VLOOKUP(B199,OUKIM!B:C,2,0),"")</f>
        <v/>
      </c>
      <c r="D199" s="42" t="str">
        <f>IFERROR(VLOOKUP(VLOOKUP(B199,OUKIM!B:J,9,0),DropDowns!G:I,3,0),"")</f>
        <v/>
      </c>
      <c r="E199" s="31" t="str">
        <f>IFERROR(VLOOKUP(B199,OUKIM!B:E,4,0),"")</f>
        <v/>
      </c>
      <c r="F199" s="4" t="str">
        <f>IFERROR(VLOOKUP(B199,OUKIM!B:G,6,0),"")</f>
        <v/>
      </c>
      <c r="G199" s="92"/>
      <c r="H199" s="4" t="str">
        <f t="shared" si="6"/>
        <v/>
      </c>
      <c r="I199" s="44"/>
      <c r="J199" s="4" t="str">
        <f t="shared" si="7"/>
        <v/>
      </c>
      <c r="K199" s="44"/>
      <c r="L199" s="92"/>
    </row>
    <row r="200" spans="2:12" x14ac:dyDescent="0.35">
      <c r="B200" s="24" t="str">
        <f>IFERROR(INDEX(OUKIM!$B$1:$B$396, SMALL(INDEX((OUKIM!$I$1:$I$396="Yes")*(MATCH(ROW(OUKIM!$I$1:$I$396), ROW(OUKIM!$I$1:$I$396)))+(OUKIM!$I$1:$I$396&lt;&gt;"Yes")*1048577, 0, 0), ROW(A196))),"")</f>
        <v/>
      </c>
      <c r="C200" s="91" t="str">
        <f>IFERROR(VLOOKUP(B200,OUKIM!B:C,2,0),"")</f>
        <v/>
      </c>
      <c r="D200" s="42" t="str">
        <f>IFERROR(VLOOKUP(VLOOKUP(B200,OUKIM!B:J,9,0),DropDowns!G:I,3,0),"")</f>
        <v/>
      </c>
      <c r="E200" s="31" t="str">
        <f>IFERROR(VLOOKUP(B200,OUKIM!B:E,4,0),"")</f>
        <v/>
      </c>
      <c r="F200" s="4" t="str">
        <f>IFERROR(VLOOKUP(B200,OUKIM!B:G,6,0),"")</f>
        <v/>
      </c>
      <c r="G200" s="92"/>
      <c r="H200" s="4" t="str">
        <f t="shared" si="6"/>
        <v/>
      </c>
      <c r="I200" s="44"/>
      <c r="J200" s="4" t="str">
        <f t="shared" si="7"/>
        <v/>
      </c>
      <c r="K200" s="44"/>
      <c r="L200" s="92"/>
    </row>
  </sheetData>
  <sheetProtection sheet="1" objects="1" scenarios="1" formatRows="0"/>
  <autoFilter ref="C4:G4"/>
  <mergeCells count="2">
    <mergeCell ref="B2:L2"/>
    <mergeCell ref="H4:K4"/>
  </mergeCells>
  <conditionalFormatting sqref="F5:F200">
    <cfRule type="containsText" dxfId="25" priority="10" operator="containsText" text="(select level)">
      <formula>NOT(ISERROR(SEARCH("(select level)",F5)))</formula>
    </cfRule>
    <cfRule type="containsText" dxfId="24" priority="11" operator="containsText" text="3">
      <formula>NOT(ISERROR(SEARCH("3",F5)))</formula>
    </cfRule>
    <cfRule type="containsText" dxfId="23" priority="13" operator="containsText" text="2">
      <formula>NOT(ISERROR(SEARCH("2",F5)))</formula>
    </cfRule>
    <cfRule type="containsText" dxfId="22" priority="15" operator="containsText" text="1">
      <formula>NOT(ISERROR(SEARCH("1",F5)))</formula>
    </cfRule>
  </conditionalFormatting>
  <conditionalFormatting sqref="E5:E200">
    <cfRule type="containsText" dxfId="21" priority="8" operator="containsText" text="26 - 50%">
      <formula>NOT(ISERROR(SEARCH("26 - 50%",E5)))</formula>
    </cfRule>
  </conditionalFormatting>
  <conditionalFormatting sqref="E5:E200">
    <cfRule type="containsText" dxfId="20" priority="9" operator="containsText" text="&lt; 25%">
      <formula>NOT(ISERROR(SEARCH("&lt; 25%",E5)))</formula>
    </cfRule>
  </conditionalFormatting>
  <conditionalFormatting sqref="G5:L200">
    <cfRule type="expression" dxfId="19" priority="7">
      <formula>$B5&lt;&gt;""</formula>
    </cfRule>
  </conditionalFormatting>
  <conditionalFormatting sqref="B5:F200">
    <cfRule type="notContainsBlanks" dxfId="18" priority="1">
      <formula>LEN(TRIM(B5))&gt;0</formula>
    </cfRule>
  </conditionalFormatting>
  <conditionalFormatting sqref="H1:H1048576">
    <cfRule type="notContainsBlanks" dxfId="17" priority="17">
      <formula>LEN(TRIM(H1))&gt;0</formula>
    </cfRule>
  </conditionalFormatting>
  <conditionalFormatting sqref="J1:J1048576">
    <cfRule type="notContainsBlanks" dxfId="16" priority="3">
      <formula>LEN(TRIM(J1))&gt;0</formula>
    </cfRule>
  </conditionalFormatting>
  <conditionalFormatting sqref="E1:E1048576">
    <cfRule type="containsText" dxfId="15" priority="2" operator="containsText" text="&gt; 75%">
      <formula>NOT(ISERROR(SEARCH("&gt; 75%",E1)))</formula>
    </cfRule>
    <cfRule type="containsText" dxfId="14" priority="6" operator="containsText" text="51 - 75%">
      <formula>NOT(ISERROR(SEARCH("51 - 75%",E1)))</formula>
    </cfRule>
  </conditionalFormatting>
  <pageMargins left="0.25" right="0.25" top="0.75" bottom="0.75" header="0.3" footer="0.3"/>
  <pageSetup scale="40"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workbookViewId="0">
      <selection activeCell="I3" sqref="I3"/>
    </sheetView>
  </sheetViews>
  <sheetFormatPr defaultColWidth="8.81640625" defaultRowHeight="14.5" x14ac:dyDescent="0.35"/>
  <cols>
    <col min="2" max="2" width="15.1796875" customWidth="1"/>
    <col min="3" max="3" width="19.453125" customWidth="1"/>
    <col min="7" max="7" width="14.81640625" customWidth="1"/>
    <col min="8" max="8" width="45.453125" customWidth="1"/>
  </cols>
  <sheetData>
    <row r="2" spans="2:9" x14ac:dyDescent="0.25">
      <c r="B2" t="s">
        <v>4</v>
      </c>
      <c r="C2" t="s">
        <v>5</v>
      </c>
      <c r="E2" t="s">
        <v>0</v>
      </c>
      <c r="G2" t="s">
        <v>9</v>
      </c>
      <c r="H2" s="150" t="s">
        <v>297</v>
      </c>
      <c r="I2" s="150" t="s">
        <v>298</v>
      </c>
    </row>
    <row r="3" spans="2:9" x14ac:dyDescent="0.25">
      <c r="B3" t="s">
        <v>77</v>
      </c>
      <c r="C3" t="s">
        <v>6</v>
      </c>
      <c r="E3" t="s">
        <v>78</v>
      </c>
      <c r="G3">
        <v>1</v>
      </c>
      <c r="H3" s="60" t="s">
        <v>299</v>
      </c>
      <c r="I3" s="60" t="s">
        <v>307</v>
      </c>
    </row>
    <row r="4" spans="2:9" x14ac:dyDescent="0.25">
      <c r="B4" s="2" t="s">
        <v>1</v>
      </c>
      <c r="C4" s="2" t="s">
        <v>11</v>
      </c>
      <c r="D4">
        <v>1</v>
      </c>
      <c r="E4">
        <v>1</v>
      </c>
      <c r="G4">
        <v>2</v>
      </c>
      <c r="H4" s="60" t="s">
        <v>300</v>
      </c>
      <c r="I4" s="60" t="s">
        <v>308</v>
      </c>
    </row>
    <row r="5" spans="2:9" x14ac:dyDescent="0.25">
      <c r="B5" s="2" t="s">
        <v>2</v>
      </c>
      <c r="C5" s="2" t="s">
        <v>12</v>
      </c>
      <c r="D5">
        <v>2</v>
      </c>
      <c r="E5">
        <v>2</v>
      </c>
      <c r="G5">
        <v>3</v>
      </c>
      <c r="H5" s="60" t="s">
        <v>301</v>
      </c>
      <c r="I5" s="60" t="s">
        <v>309</v>
      </c>
    </row>
    <row r="6" spans="2:9" x14ac:dyDescent="0.25">
      <c r="B6" s="2" t="s">
        <v>3</v>
      </c>
      <c r="C6" s="2" t="s">
        <v>14</v>
      </c>
      <c r="D6">
        <v>3</v>
      </c>
      <c r="E6">
        <v>3</v>
      </c>
      <c r="G6">
        <v>4</v>
      </c>
      <c r="H6" s="60" t="s">
        <v>302</v>
      </c>
      <c r="I6" s="60" t="s">
        <v>310</v>
      </c>
    </row>
    <row r="7" spans="2:9" x14ac:dyDescent="0.25">
      <c r="B7" s="2" t="s">
        <v>18</v>
      </c>
      <c r="C7" s="2" t="s">
        <v>13</v>
      </c>
      <c r="D7">
        <v>4</v>
      </c>
      <c r="G7">
        <v>5</v>
      </c>
      <c r="H7" s="60" t="s">
        <v>303</v>
      </c>
      <c r="I7" s="60" t="s">
        <v>311</v>
      </c>
    </row>
    <row r="8" spans="2:9" x14ac:dyDescent="0.25">
      <c r="B8" s="2" t="s">
        <v>16</v>
      </c>
      <c r="C8" s="2" t="s">
        <v>17</v>
      </c>
      <c r="G8">
        <v>6</v>
      </c>
      <c r="H8" s="60" t="s">
        <v>304</v>
      </c>
      <c r="I8" s="60" t="s">
        <v>312</v>
      </c>
    </row>
    <row r="9" spans="2:9" x14ac:dyDescent="0.25">
      <c r="B9" s="1"/>
      <c r="C9" s="1"/>
      <c r="G9">
        <v>7</v>
      </c>
      <c r="H9" s="60" t="s">
        <v>305</v>
      </c>
    </row>
    <row r="10" spans="2:9" x14ac:dyDescent="0.25">
      <c r="B10" s="1"/>
      <c r="C10" s="1"/>
      <c r="G10">
        <v>8</v>
      </c>
      <c r="H10" s="60" t="s">
        <v>306</v>
      </c>
    </row>
    <row r="11" spans="2:9" x14ac:dyDescent="0.25">
      <c r="B11" s="1"/>
      <c r="C11" s="1"/>
    </row>
    <row r="12" spans="2:9" x14ac:dyDescent="0.25">
      <c r="B12" s="1"/>
      <c r="C12" s="1"/>
    </row>
    <row r="13" spans="2:9" x14ac:dyDescent="0.25">
      <c r="B13" s="1"/>
      <c r="C13" s="1"/>
    </row>
    <row r="16" spans="2:9" x14ac:dyDescent="0.25">
      <c r="B16" s="1">
        <v>0</v>
      </c>
      <c r="C16" s="1"/>
    </row>
    <row r="17" spans="2:7" x14ac:dyDescent="0.25">
      <c r="B17" s="1">
        <v>0.1</v>
      </c>
      <c r="C17" s="1"/>
      <c r="G17" s="7" t="s">
        <v>16</v>
      </c>
    </row>
    <row r="18" spans="2:7" x14ac:dyDescent="0.25">
      <c r="B18" s="1">
        <v>0.2</v>
      </c>
      <c r="C18" s="1"/>
    </row>
    <row r="19" spans="2:7" x14ac:dyDescent="0.25">
      <c r="B19" s="1">
        <v>0.3</v>
      </c>
      <c r="C19" s="1"/>
    </row>
    <row r="20" spans="2:7" x14ac:dyDescent="0.25">
      <c r="B20" s="1">
        <v>0.4</v>
      </c>
      <c r="C20" s="1"/>
    </row>
    <row r="21" spans="2:7" x14ac:dyDescent="0.35">
      <c r="B21" s="1">
        <v>0.5</v>
      </c>
      <c r="C21" s="1"/>
    </row>
    <row r="22" spans="2:7" x14ac:dyDescent="0.35">
      <c r="B22" s="1">
        <v>0.6</v>
      </c>
      <c r="C22" s="1"/>
    </row>
    <row r="23" spans="2:7" x14ac:dyDescent="0.35">
      <c r="B23" s="1">
        <v>0.7</v>
      </c>
      <c r="C23" s="1"/>
    </row>
    <row r="24" spans="2:7" x14ac:dyDescent="0.35">
      <c r="B24" s="1">
        <v>0.8</v>
      </c>
      <c r="C24" s="1"/>
    </row>
    <row r="25" spans="2:7" x14ac:dyDescent="0.35">
      <c r="B25" s="1">
        <v>0.9</v>
      </c>
      <c r="C25" s="1"/>
    </row>
    <row r="26" spans="2:7" x14ac:dyDescent="0.35">
      <c r="B26" s="1">
        <v>1</v>
      </c>
      <c r="C26" s="1"/>
    </row>
  </sheetData>
  <sheetProtection sheet="1" objects="1" scenarios="1"/>
  <conditionalFormatting sqref="H3">
    <cfRule type="expression" dxfId="13" priority="14">
      <formula>J3= "N/A"</formula>
    </cfRule>
  </conditionalFormatting>
  <conditionalFormatting sqref="H4">
    <cfRule type="expression" dxfId="12" priority="13">
      <formula>J4= "N/A"</formula>
    </cfRule>
  </conditionalFormatting>
  <conditionalFormatting sqref="H5">
    <cfRule type="expression" dxfId="11" priority="12">
      <formula>J5= "N/A"</formula>
    </cfRule>
  </conditionalFormatting>
  <conditionalFormatting sqref="H6">
    <cfRule type="expression" dxfId="10" priority="11">
      <formula>J6= "N/A"</formula>
    </cfRule>
  </conditionalFormatting>
  <conditionalFormatting sqref="H7">
    <cfRule type="expression" dxfId="9" priority="10">
      <formula>J7= "N/A"</formula>
    </cfRule>
  </conditionalFormatting>
  <conditionalFormatting sqref="H8">
    <cfRule type="expression" dxfId="8" priority="9">
      <formula>J8= "N/A"</formula>
    </cfRule>
  </conditionalFormatting>
  <conditionalFormatting sqref="H9">
    <cfRule type="expression" dxfId="7" priority="8">
      <formula>J9= "N/A"</formula>
    </cfRule>
  </conditionalFormatting>
  <conditionalFormatting sqref="H10">
    <cfRule type="expression" dxfId="6" priority="7">
      <formula>J10= "N/A"</formula>
    </cfRule>
  </conditionalFormatting>
  <conditionalFormatting sqref="I3">
    <cfRule type="expression" dxfId="5" priority="6">
      <formula xml:space="preserve"> K3 = "N/A"</formula>
    </cfRule>
  </conditionalFormatting>
  <conditionalFormatting sqref="I4">
    <cfRule type="expression" dxfId="4" priority="5">
      <formula xml:space="preserve"> K4 = "N/A"</formula>
    </cfRule>
  </conditionalFormatting>
  <conditionalFormatting sqref="I5">
    <cfRule type="expression" dxfId="3" priority="4">
      <formula xml:space="preserve"> K5 = "N/A"</formula>
    </cfRule>
  </conditionalFormatting>
  <conditionalFormatting sqref="I6">
    <cfRule type="expression" dxfId="2" priority="3">
      <formula xml:space="preserve"> K6 = "N/A"</formula>
    </cfRule>
  </conditionalFormatting>
  <conditionalFormatting sqref="I7">
    <cfRule type="expression" dxfId="1" priority="2">
      <formula xml:space="preserve"> K7 = "N/A"</formula>
    </cfRule>
  </conditionalFormatting>
  <conditionalFormatting sqref="I8">
    <cfRule type="expression" dxfId="0" priority="1">
      <formula xml:space="preserve"> K8 = "N/A"</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Maelekezo-Miliki</vt:lpstr>
      <vt:lpstr>Orodha ua uhakiki wa Miliki</vt:lpstr>
      <vt:lpstr>Ripoti ya Miliki</vt:lpstr>
      <vt:lpstr>Maelekezo-Kilimo cha mkataba</vt:lpstr>
      <vt:lpstr>OUKIM</vt:lpstr>
      <vt:lpstr>Ripoti ya kilimo cha mkataba</vt:lpstr>
      <vt:lpstr>DropDowns</vt:lpstr>
      <vt:lpstr>'Orodha ua uhakiki wa Miliki'!Print_Titles</vt:lpstr>
      <vt:lpstr>OUKIM!Print_Titles</vt:lpstr>
      <vt:lpstr>'Ripoti ya kilimo cha mkataba'!Print_Titles</vt:lpstr>
      <vt:lpstr>'Ripoti ya Miliki'!Print_Titles</vt:lpstr>
    </vt:vector>
  </TitlesOfParts>
  <Company>Landesa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Miller</dc:creator>
  <cp:lastModifiedBy>Mina Manuchehri</cp:lastModifiedBy>
  <cp:lastPrinted>2019-01-09T20:04:24Z</cp:lastPrinted>
  <dcterms:created xsi:type="dcterms:W3CDTF">2018-04-18T19:22:42Z</dcterms:created>
  <dcterms:modified xsi:type="dcterms:W3CDTF">2019-05-01T16:16:13Z</dcterms:modified>
</cp:coreProperties>
</file>